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1840" windowHeight="11040"/>
  </bookViews>
  <sheets>
    <sheet name="2026-2027" sheetId="1" r:id="rId1"/>
  </sheets>
  <definedNames>
    <definedName name="_xlnm._FilterDatabase" localSheetId="0" hidden="1">'2026-2027'!$A$6:$H$827</definedName>
    <definedName name="_xlnm.Print_Titles" localSheetId="0">'2026-2027'!$4:$5</definedName>
  </definedNames>
  <calcPr calcId="145621"/>
</workbook>
</file>

<file path=xl/calcChain.xml><?xml version="1.0" encoding="utf-8"?>
<calcChain xmlns="http://schemas.openxmlformats.org/spreadsheetml/2006/main">
  <c r="H37" i="1" l="1"/>
  <c r="G37" i="1"/>
  <c r="H53" i="1"/>
  <c r="G53" i="1"/>
  <c r="H56" i="1"/>
  <c r="G56" i="1"/>
  <c r="H125" i="1"/>
  <c r="G125" i="1"/>
  <c r="H132" i="1"/>
  <c r="G132" i="1"/>
  <c r="H225" i="1"/>
  <c r="G225" i="1"/>
  <c r="H245" i="1"/>
  <c r="G245" i="1"/>
  <c r="H247" i="1"/>
  <c r="G247" i="1"/>
  <c r="H249" i="1"/>
  <c r="G249" i="1"/>
  <c r="H583" i="1" l="1"/>
  <c r="G583" i="1"/>
  <c r="H768" i="1"/>
  <c r="G768" i="1"/>
  <c r="H528" i="1" l="1"/>
  <c r="G528" i="1"/>
  <c r="H524" i="1"/>
  <c r="G524" i="1"/>
  <c r="H778" i="1" l="1"/>
  <c r="H777" i="1" s="1"/>
  <c r="G778" i="1"/>
  <c r="G777" i="1" s="1"/>
  <c r="G645" i="1" l="1"/>
  <c r="G644" i="1" s="1"/>
  <c r="G643" i="1" s="1"/>
  <c r="H645" i="1" l="1"/>
  <c r="H644" i="1" s="1"/>
  <c r="H643" i="1" s="1"/>
  <c r="H486" i="1" l="1"/>
  <c r="H485" i="1" s="1"/>
  <c r="H484" i="1" s="1"/>
  <c r="H483" i="1" s="1"/>
  <c r="H482" i="1" s="1"/>
  <c r="G486" i="1"/>
  <c r="G485" i="1" s="1"/>
  <c r="G484" i="1" s="1"/>
  <c r="G483" i="1" s="1"/>
  <c r="G482" i="1" s="1"/>
  <c r="H412" i="1"/>
  <c r="H411" i="1" s="1"/>
  <c r="H410" i="1" s="1"/>
  <c r="H409" i="1" s="1"/>
  <c r="G412" i="1"/>
  <c r="G411" i="1" s="1"/>
  <c r="G410" i="1" s="1"/>
  <c r="G409" i="1" s="1"/>
  <c r="G471" i="1" l="1"/>
  <c r="G470" i="1" s="1"/>
  <c r="G474" i="1"/>
  <c r="G473" i="1" s="1"/>
  <c r="H474" i="1"/>
  <c r="H473" i="1" s="1"/>
  <c r="H471" i="1" l="1"/>
  <c r="H470" i="1" s="1"/>
  <c r="G562" i="1" l="1"/>
  <c r="G794" i="1" l="1"/>
  <c r="G450" i="1"/>
  <c r="G243" i="1"/>
  <c r="G196" i="1"/>
  <c r="G195" i="1" s="1"/>
  <c r="G194" i="1" s="1"/>
  <c r="G116" i="1"/>
  <c r="G90" i="1"/>
  <c r="G21" i="1"/>
  <c r="G121" i="1"/>
  <c r="G99" i="1"/>
  <c r="G420" i="1"/>
  <c r="G40" i="1"/>
  <c r="G138" i="1"/>
  <c r="G137" i="1" s="1"/>
  <c r="G346" i="1"/>
  <c r="G345" i="1" s="1"/>
  <c r="G344" i="1" s="1"/>
  <c r="G343" i="1" s="1"/>
  <c r="G418" i="1"/>
  <c r="G94" i="1"/>
  <c r="G153" i="1"/>
  <c r="G152" i="1" s="1"/>
  <c r="G72" i="1"/>
  <c r="G71" i="1" s="1"/>
  <c r="G70" i="1" s="1"/>
  <c r="G69" i="1" s="1"/>
  <c r="G68" i="1" s="1"/>
  <c r="G469" i="1"/>
  <c r="G468" i="1" s="1"/>
  <c r="H794" i="1"/>
  <c r="G173" i="1"/>
  <c r="G353" i="1"/>
  <c r="G352" i="1" s="1"/>
  <c r="G772" i="1"/>
  <c r="G771" i="1" s="1"/>
  <c r="G770" i="1" s="1"/>
  <c r="G251" i="1"/>
  <c r="G479" i="1"/>
  <c r="G478" i="1" s="1"/>
  <c r="G477" i="1" s="1"/>
  <c r="G476" i="1" s="1"/>
  <c r="G539" i="1"/>
  <c r="G175" i="1"/>
  <c r="G147" i="1"/>
  <c r="G559" i="1"/>
  <c r="G189" i="1"/>
  <c r="G188" i="1" s="1"/>
  <c r="G187" i="1" s="1"/>
  <c r="G186" i="1" s="1"/>
  <c r="G185" i="1" s="1"/>
  <c r="G96" i="1"/>
  <c r="G498" i="1"/>
  <c r="G497" i="1" s="1"/>
  <c r="G207" i="1"/>
  <c r="G12" i="1"/>
  <c r="G203" i="1"/>
  <c r="G83" i="1"/>
  <c r="G801" i="1"/>
  <c r="G800" i="1" s="1"/>
  <c r="G799" i="1" s="1"/>
  <c r="G182" i="1"/>
  <c r="G181" i="1" s="1"/>
  <c r="G651" i="1"/>
  <c r="G814" i="1"/>
  <c r="G783" i="1"/>
  <c r="G211" i="1"/>
  <c r="G36" i="1"/>
  <c r="G223" i="1"/>
  <c r="G86" i="1"/>
  <c r="G101" i="1"/>
  <c r="G749" i="1"/>
  <c r="G748" i="1" s="1"/>
  <c r="G747" i="1" s="1"/>
  <c r="G746" i="1" s="1"/>
  <c r="G745" i="1" s="1"/>
  <c r="G744" i="1" s="1"/>
  <c r="G574" i="1"/>
  <c r="G699" i="1"/>
  <c r="G586" i="1"/>
  <c r="G669" i="1"/>
  <c r="G457" i="1"/>
  <c r="G339" i="1"/>
  <c r="G92" i="1"/>
  <c r="G62" i="1"/>
  <c r="G28" i="1"/>
  <c r="G233" i="1"/>
  <c r="G232" i="1" s="1"/>
  <c r="G231" i="1" s="1"/>
  <c r="G548" i="1"/>
  <c r="G547" i="1" s="1"/>
  <c r="G546" i="1" s="1"/>
  <c r="G545" i="1" s="1"/>
  <c r="G209" i="1"/>
  <c r="G521" i="1"/>
  <c r="G520" i="1" s="1"/>
  <c r="G432" i="1"/>
  <c r="G278" i="1"/>
  <c r="G277" i="1" s="1"/>
  <c r="G131" i="1"/>
  <c r="G130" i="1" s="1"/>
  <c r="G129" i="1" s="1"/>
  <c r="G128" i="1" s="1"/>
  <c r="G127" i="1" s="1"/>
  <c r="G649" i="1"/>
  <c r="G109" i="1"/>
  <c r="G628" i="1"/>
  <c r="G627" i="1" s="1"/>
  <c r="G386" i="1"/>
  <c r="G385" i="1" s="1"/>
  <c r="G362" i="1"/>
  <c r="G150" i="1"/>
  <c r="G165" i="1"/>
  <c r="G465" i="1"/>
  <c r="G464" i="1" s="1"/>
  <c r="G463" i="1" s="1"/>
  <c r="G462" i="1" s="1"/>
  <c r="G461" i="1" s="1"/>
  <c r="G341" i="1"/>
  <c r="G434" i="1"/>
  <c r="G302" i="1"/>
  <c r="G301" i="1" s="1"/>
  <c r="G511" i="1"/>
  <c r="G395" i="1"/>
  <c r="G241" i="1"/>
  <c r="G518" i="1"/>
  <c r="H562" i="1"/>
  <c r="G85" i="1" l="1"/>
  <c r="G98" i="1"/>
  <c r="G338" i="1"/>
  <c r="G337" i="1" s="1"/>
  <c r="G336" i="1" s="1"/>
  <c r="G417" i="1"/>
  <c r="G300" i="1"/>
  <c r="G299" i="1" s="1"/>
  <c r="G298" i="1" s="1"/>
  <c r="G20" i="1"/>
  <c r="G19" i="1" s="1"/>
  <c r="G18" i="1" s="1"/>
  <c r="G17" i="1" s="1"/>
  <c r="G688" i="1"/>
  <c r="G687" i="1" s="1"/>
  <c r="G686" i="1" s="1"/>
  <c r="G685" i="1" s="1"/>
  <c r="G163" i="1"/>
  <c r="G114" i="1"/>
  <c r="G113" i="1" s="1"/>
  <c r="G712" i="1"/>
  <c r="G591" i="1"/>
  <c r="G603" i="1"/>
  <c r="G180" i="1"/>
  <c r="G179" i="1" s="1"/>
  <c r="G178" i="1" s="1"/>
  <c r="G723" i="1"/>
  <c r="G722" i="1" s="1"/>
  <c r="G35" i="1"/>
  <c r="G34" i="1" s="1"/>
  <c r="G33" i="1" s="1"/>
  <c r="G32" i="1" s="1"/>
  <c r="G31" i="1" s="1"/>
  <c r="G710" i="1"/>
  <c r="G663" i="1"/>
  <c r="G142" i="1"/>
  <c r="G141" i="1" s="1"/>
  <c r="G140" i="1" s="1"/>
  <c r="G230" i="1"/>
  <c r="G229" i="1" s="1"/>
  <c r="H121" i="1"/>
  <c r="G655" i="1"/>
  <c r="G648" i="1"/>
  <c r="G647" i="1" s="1"/>
  <c r="H72" i="1"/>
  <c r="H71" i="1" s="1"/>
  <c r="H70" i="1" s="1"/>
  <c r="H69" i="1" s="1"/>
  <c r="H68" i="1" s="1"/>
  <c r="H521" i="1"/>
  <c r="H520" i="1" s="1"/>
  <c r="H62" i="1"/>
  <c r="G332" i="1"/>
  <c r="G288" i="1"/>
  <c r="G287" i="1" s="1"/>
  <c r="G286" i="1" s="1"/>
  <c r="G285" i="1" s="1"/>
  <c r="G284" i="1" s="1"/>
  <c r="G60" i="1"/>
  <c r="G239" i="1"/>
  <c r="G238" i="1" s="1"/>
  <c r="H116" i="1"/>
  <c r="H628" i="1"/>
  <c r="H627" i="1" s="1"/>
  <c r="G281" i="1"/>
  <c r="G280" i="1" s="1"/>
  <c r="G444" i="1"/>
  <c r="G537" i="1"/>
  <c r="G78" i="1"/>
  <c r="G77" i="1" s="1"/>
  <c r="H649" i="1"/>
  <c r="G595" i="1"/>
  <c r="G215" i="1"/>
  <c r="G168" i="1"/>
  <c r="H101" i="1"/>
  <c r="H586" i="1"/>
  <c r="G501" i="1"/>
  <c r="G503" i="1"/>
  <c r="G258" i="1"/>
  <c r="G257" i="1" s="1"/>
  <c r="G256" i="1" s="1"/>
  <c r="G255" i="1" s="1"/>
  <c r="G254" i="1" s="1"/>
  <c r="G253" i="1" s="1"/>
  <c r="G781" i="1"/>
  <c r="G780" i="1" s="1"/>
  <c r="G452" i="1"/>
  <c r="G557" i="1"/>
  <c r="G556" i="1" s="1"/>
  <c r="G677" i="1"/>
  <c r="G719" i="1"/>
  <c r="G718" i="1" s="1"/>
  <c r="G717" i="1" s="1"/>
  <c r="G373" i="1"/>
  <c r="G372" i="1" s="1"/>
  <c r="G371" i="1" s="1"/>
  <c r="G370" i="1" s="1"/>
  <c r="G369" i="1" s="1"/>
  <c r="G368" i="1" s="1"/>
  <c r="G440" i="1"/>
  <c r="G578" i="1"/>
  <c r="G573" i="1" s="1"/>
  <c r="G516" i="1"/>
  <c r="G515" i="1" s="1"/>
  <c r="G791" i="1"/>
  <c r="G790" i="1" s="1"/>
  <c r="G673" i="1"/>
  <c r="G756" i="1"/>
  <c r="G755" i="1" s="1"/>
  <c r="G554" i="1"/>
  <c r="G553" i="1" s="1"/>
  <c r="G317" i="1"/>
  <c r="G316" i="1" s="1"/>
  <c r="G766" i="1"/>
  <c r="G324" i="1"/>
  <c r="G123" i="1"/>
  <c r="G120" i="1" s="1"/>
  <c r="G119" i="1" s="1"/>
  <c r="G118" i="1" s="1"/>
  <c r="G442" i="1"/>
  <c r="G729" i="1"/>
  <c r="G428" i="1"/>
  <c r="G732" i="1"/>
  <c r="G816" i="1"/>
  <c r="G813" i="1" s="1"/>
  <c r="G309" i="1"/>
  <c r="G351" i="1"/>
  <c r="G350" i="1"/>
  <c r="G349" i="1" s="1"/>
  <c r="G348" i="1" s="1"/>
  <c r="H450" i="1"/>
  <c r="G65" i="1"/>
  <c r="G542" i="1"/>
  <c r="G541" i="1" s="1"/>
  <c r="G272" i="1"/>
  <c r="G271" i="1" s="1"/>
  <c r="G270" i="1" s="1"/>
  <c r="G269" i="1" s="1"/>
  <c r="G268" i="1" s="1"/>
  <c r="G327" i="1"/>
  <c r="G610" i="1"/>
  <c r="G609" i="1" s="1"/>
  <c r="G608" i="1" s="1"/>
  <c r="G597" i="1"/>
  <c r="G701" i="1"/>
  <c r="G735" i="1"/>
  <c r="G734" i="1" s="1"/>
  <c r="G438" i="1"/>
  <c r="G366" i="1"/>
  <c r="G361" i="1" s="1"/>
  <c r="G360" i="1" s="1"/>
  <c r="G359" i="1" s="1"/>
  <c r="G358" i="1" s="1"/>
  <c r="G589" i="1"/>
  <c r="G615" i="1"/>
  <c r="G614" i="1" s="1"/>
  <c r="G613" i="1" s="1"/>
  <c r="G796" i="1"/>
  <c r="G695" i="1"/>
  <c r="G694" i="1" s="1"/>
  <c r="G693" i="1" s="1"/>
  <c r="G423" i="1"/>
  <c r="G422" i="1" s="1"/>
  <c r="G295" i="1"/>
  <c r="G294" i="1" s="1"/>
  <c r="G293" i="1" s="1"/>
  <c r="G292" i="1" s="1"/>
  <c r="G291" i="1" s="1"/>
  <c r="G47" i="1"/>
  <c r="G46" i="1" s="1"/>
  <c r="G45" i="1" s="1"/>
  <c r="G44" i="1" s="1"/>
  <c r="G436" i="1"/>
  <c r="G505" i="1"/>
  <c r="G635" i="1"/>
  <c r="G742" i="1"/>
  <c r="G657" i="1"/>
  <c r="G823" i="1"/>
  <c r="G822" i="1" s="1"/>
  <c r="G821" i="1" s="1"/>
  <c r="G321" i="1"/>
  <c r="G380" i="1"/>
  <c r="G665" i="1"/>
  <c r="G27" i="1"/>
  <c r="G26" i="1"/>
  <c r="G25" i="1" s="1"/>
  <c r="G593" i="1"/>
  <c r="G265" i="1"/>
  <c r="G264" i="1" s="1"/>
  <c r="G263" i="1" s="1"/>
  <c r="G262" i="1" s="1"/>
  <c r="G261" i="1" s="1"/>
  <c r="G260" i="1" s="1"/>
  <c r="G494" i="1"/>
  <c r="G493" i="1" s="1"/>
  <c r="G492" i="1" s="1"/>
  <c r="G15" i="1"/>
  <c r="G532" i="1"/>
  <c r="G531" i="1" s="1"/>
  <c r="G758" i="1"/>
  <c r="G392" i="1"/>
  <c r="G391" i="1" s="1"/>
  <c r="G205" i="1"/>
  <c r="G202" i="1" s="1"/>
  <c r="G201" i="1" s="1"/>
  <c r="G740" i="1"/>
  <c r="G707" i="1"/>
  <c r="G706" i="1" s="1"/>
  <c r="G683" i="1"/>
  <c r="G682" i="1" s="1"/>
  <c r="G681" i="1" s="1"/>
  <c r="G680" i="1" s="1"/>
  <c r="G467" i="1"/>
  <c r="G460" i="1" s="1"/>
  <c r="G807" i="1"/>
  <c r="G806" i="1" s="1"/>
  <c r="G805" i="1" s="1"/>
  <c r="G804" i="1" s="1"/>
  <c r="G803" i="1" s="1"/>
  <c r="G404" i="1"/>
  <c r="G403" i="1" s="1"/>
  <c r="G407" i="1"/>
  <c r="G406" i="1" s="1"/>
  <c r="G106" i="1"/>
  <c r="G105" i="1" s="1"/>
  <c r="G104" i="1" s="1"/>
  <c r="G103" i="1" s="1"/>
  <c r="G170" i="1"/>
  <c r="G397" i="1"/>
  <c r="G394" i="1" s="1"/>
  <c r="G637" i="1"/>
  <c r="G714" i="1"/>
  <c r="G631" i="1"/>
  <c r="G568" i="1"/>
  <c r="G221" i="1"/>
  <c r="G581" i="1"/>
  <c r="G580" i="1" s="1"/>
  <c r="G218" i="1"/>
  <c r="G426" i="1"/>
  <c r="G526" i="1"/>
  <c r="G523" i="1" s="1"/>
  <c r="G764" i="1"/>
  <c r="G384" i="1"/>
  <c r="G624" i="1"/>
  <c r="G623" i="1" s="1"/>
  <c r="G622" i="1" s="1"/>
  <c r="G382" i="1"/>
  <c r="G455" i="1"/>
  <c r="G329" i="1"/>
  <c r="G159" i="1"/>
  <c r="G158" i="1" s="1"/>
  <c r="G157" i="1" s="1"/>
  <c r="G667" i="1"/>
  <c r="G675" i="1"/>
  <c r="G146" i="1"/>
  <c r="G145" i="1" s="1"/>
  <c r="G570" i="1"/>
  <c r="G172" i="1"/>
  <c r="G513" i="1"/>
  <c r="G510" i="1" s="1"/>
  <c r="H574" i="1"/>
  <c r="G162" i="1" l="1"/>
  <c r="G326" i="1"/>
  <c r="G379" i="1"/>
  <c r="G378" i="1" s="1"/>
  <c r="G425" i="1"/>
  <c r="G416" i="1" s="1"/>
  <c r="G431" i="1"/>
  <c r="G430" i="1" s="1"/>
  <c r="G509" i="1"/>
  <c r="G679" i="1"/>
  <c r="G335" i="1"/>
  <c r="G334" i="1" s="1"/>
  <c r="G776" i="1"/>
  <c r="G775" i="1" s="1"/>
  <c r="G774" i="1" s="1"/>
  <c r="H153" i="1"/>
  <c r="H152" i="1" s="1"/>
  <c r="H90" i="1"/>
  <c r="G112" i="1"/>
  <c r="G111" i="1" s="1"/>
  <c r="G449" i="1"/>
  <c r="G448" i="1" s="1"/>
  <c r="G447" i="1" s="1"/>
  <c r="G446" i="1" s="1"/>
  <c r="G820" i="1"/>
  <c r="G602" i="1"/>
  <c r="G601" i="1" s="1"/>
  <c r="G600" i="1" s="1"/>
  <c r="G308" i="1"/>
  <c r="G307" i="1" s="1"/>
  <c r="G306" i="1" s="1"/>
  <c r="G305" i="1" s="1"/>
  <c r="G304" i="1" s="1"/>
  <c r="H114" i="1"/>
  <c r="H113" i="1" s="1"/>
  <c r="G11" i="1"/>
  <c r="G10" i="1" s="1"/>
  <c r="G9" i="1" s="1"/>
  <c r="G8" i="1" s="1"/>
  <c r="G7" i="1" s="1"/>
  <c r="G136" i="1"/>
  <c r="G135" i="1" s="1"/>
  <c r="G52" i="1"/>
  <c r="G24" i="1"/>
  <c r="G23" i="1" s="1"/>
  <c r="G193" i="1"/>
  <c r="G192" i="1" s="1"/>
  <c r="G709" i="1"/>
  <c r="G705" i="1" s="1"/>
  <c r="G76" i="1"/>
  <c r="G75" i="1" s="1"/>
  <c r="G283" i="1"/>
  <c r="G721" i="1"/>
  <c r="G716" i="1" s="1"/>
  <c r="G276" i="1"/>
  <c r="G275" i="1" s="1"/>
  <c r="G274" i="1" s="1"/>
  <c r="G267" i="1" s="1"/>
  <c r="G315" i="1"/>
  <c r="H469" i="1"/>
  <c r="H468" i="1" s="1"/>
  <c r="G357" i="1"/>
  <c r="G789" i="1"/>
  <c r="G788" i="1" s="1"/>
  <c r="H40" i="1"/>
  <c r="G320" i="1"/>
  <c r="G654" i="1"/>
  <c r="G535" i="1"/>
  <c r="G703" i="1"/>
  <c r="G567" i="1"/>
  <c r="G566" i="1" s="1"/>
  <c r="H418" i="1"/>
  <c r="G161" i="1"/>
  <c r="G156" i="1" s="1"/>
  <c r="G155" i="1" s="1"/>
  <c r="H362" i="1"/>
  <c r="H657" i="1"/>
  <c r="G588" i="1"/>
  <c r="G572" i="1" s="1"/>
  <c r="H209" i="1"/>
  <c r="G763" i="1"/>
  <c r="G762" i="1" s="1"/>
  <c r="G761" i="1" s="1"/>
  <c r="G760" i="1" s="1"/>
  <c r="G672" i="1"/>
  <c r="G671" i="1" s="1"/>
  <c r="G237" i="1"/>
  <c r="G236" i="1" s="1"/>
  <c r="G235" i="1" s="1"/>
  <c r="H699" i="1"/>
  <c r="H559" i="1"/>
  <c r="H655" i="1"/>
  <c r="H591" i="1"/>
  <c r="G662" i="1"/>
  <c r="G661" i="1" s="1"/>
  <c r="G402" i="1"/>
  <c r="G401" i="1" s="1"/>
  <c r="H631" i="1"/>
  <c r="H723" i="1"/>
  <c r="H722" i="1" s="1"/>
  <c r="H542" i="1"/>
  <c r="H541" i="1" s="1"/>
  <c r="H764" i="1"/>
  <c r="H12" i="1"/>
  <c r="G728" i="1"/>
  <c r="G727" i="1" s="1"/>
  <c r="G726" i="1" s="1"/>
  <c r="H548" i="1"/>
  <c r="H547" i="1" s="1"/>
  <c r="H546" i="1" s="1"/>
  <c r="H545" i="1" s="1"/>
  <c r="H165" i="1"/>
  <c r="H498" i="1"/>
  <c r="H497" i="1" s="1"/>
  <c r="H86" i="1"/>
  <c r="H346" i="1"/>
  <c r="H345" i="1" s="1"/>
  <c r="H344" i="1" s="1"/>
  <c r="H343" i="1" s="1"/>
  <c r="H772" i="1"/>
  <c r="H771" i="1" s="1"/>
  <c r="H770" i="1" s="1"/>
  <c r="H581" i="1"/>
  <c r="G811" i="1"/>
  <c r="G810" i="1" s="1"/>
  <c r="G809" i="1" s="1"/>
  <c r="G812" i="1"/>
  <c r="H651" i="1"/>
  <c r="H648" i="1" s="1"/>
  <c r="H647" i="1" s="1"/>
  <c r="H749" i="1"/>
  <c r="H748" i="1" s="1"/>
  <c r="H747" i="1" s="1"/>
  <c r="H746" i="1" s="1"/>
  <c r="H745" i="1" s="1"/>
  <c r="H744" i="1" s="1"/>
  <c r="H251" i="1"/>
  <c r="H455" i="1"/>
  <c r="H218" i="1"/>
  <c r="H65" i="1"/>
  <c r="H386" i="1"/>
  <c r="H385" i="1" s="1"/>
  <c r="H511" i="1"/>
  <c r="H423" i="1"/>
  <c r="H422" i="1" s="1"/>
  <c r="H92" i="1"/>
  <c r="H233" i="1"/>
  <c r="H232" i="1" s="1"/>
  <c r="H231" i="1" s="1"/>
  <c r="H624" i="1"/>
  <c r="H623" i="1" s="1"/>
  <c r="H622" i="1" s="1"/>
  <c r="H278" i="1"/>
  <c r="H277" i="1" s="1"/>
  <c r="H94" i="1"/>
  <c r="H539" i="1"/>
  <c r="H436" i="1"/>
  <c r="H603" i="1"/>
  <c r="G552" i="1"/>
  <c r="H332" i="1"/>
  <c r="H106" i="1"/>
  <c r="H105" i="1" s="1"/>
  <c r="H104" i="1" s="1"/>
  <c r="H103" i="1" s="1"/>
  <c r="H324" i="1"/>
  <c r="H182" i="1"/>
  <c r="H181" i="1" s="1"/>
  <c r="H28" i="1"/>
  <c r="H27" i="1" s="1"/>
  <c r="H341" i="1"/>
  <c r="H243" i="1"/>
  <c r="H366" i="1"/>
  <c r="H783" i="1"/>
  <c r="G214" i="1"/>
  <c r="G213" i="1" s="1"/>
  <c r="H597" i="1"/>
  <c r="H420" i="1"/>
  <c r="H518" i="1"/>
  <c r="H710" i="1"/>
  <c r="H302" i="1"/>
  <c r="H301" i="1" s="1"/>
  <c r="G754" i="1"/>
  <c r="G753" i="1" s="1"/>
  <c r="G500" i="1"/>
  <c r="G496" i="1" s="1"/>
  <c r="G491" i="1" s="1"/>
  <c r="G490" i="1" s="1"/>
  <c r="H163" i="1"/>
  <c r="H223" i="1"/>
  <c r="H465" i="1"/>
  <c r="H464" i="1" s="1"/>
  <c r="H196" i="1"/>
  <c r="H195" i="1" s="1"/>
  <c r="H194" i="1" s="1"/>
  <c r="H688" i="1"/>
  <c r="H687" i="1" s="1"/>
  <c r="H686" i="1" s="1"/>
  <c r="H685" i="1" s="1"/>
  <c r="H138" i="1"/>
  <c r="H137" i="1" s="1"/>
  <c r="H589" i="1"/>
  <c r="H432" i="1"/>
  <c r="H380" i="1"/>
  <c r="G607" i="1"/>
  <c r="G606" i="1" s="1"/>
  <c r="G605" i="1" s="1"/>
  <c r="H434" i="1"/>
  <c r="H801" i="1"/>
  <c r="H800" i="1" s="1"/>
  <c r="H799" i="1" s="1"/>
  <c r="H339" i="1"/>
  <c r="H131" i="1"/>
  <c r="H130" i="1" s="1"/>
  <c r="H129" i="1" s="1"/>
  <c r="H128" i="1" s="1"/>
  <c r="H127" i="1" s="1"/>
  <c r="H663" i="1"/>
  <c r="G630" i="1"/>
  <c r="G626" i="1" s="1"/>
  <c r="G739" i="1"/>
  <c r="G738" i="1" s="1"/>
  <c r="G737" i="1" s="1"/>
  <c r="H207" i="1"/>
  <c r="H173" i="1"/>
  <c r="H669" i="1"/>
  <c r="H211" i="1"/>
  <c r="H150" i="1"/>
  <c r="H109" i="1"/>
  <c r="H241" i="1"/>
  <c r="H457" i="1"/>
  <c r="G698" i="1" l="1"/>
  <c r="G697" i="1" s="1"/>
  <c r="G692" i="1" s="1"/>
  <c r="G691" i="1" s="1"/>
  <c r="G653" i="1"/>
  <c r="G642" i="1" s="1"/>
  <c r="G641" i="1" s="1"/>
  <c r="G51" i="1"/>
  <c r="G50" i="1" s="1"/>
  <c r="G49" i="1" s="1"/>
  <c r="H338" i="1"/>
  <c r="H337" i="1" s="1"/>
  <c r="H336" i="1" s="1"/>
  <c r="G377" i="1"/>
  <c r="G376" i="1" s="1"/>
  <c r="H417" i="1"/>
  <c r="G534" i="1"/>
  <c r="G530" i="1" s="1"/>
  <c r="G508" i="1" s="1"/>
  <c r="G551" i="1"/>
  <c r="G550" i="1" s="1"/>
  <c r="G725" i="1"/>
  <c r="G787" i="1"/>
  <c r="G786" i="1" s="1"/>
  <c r="G819" i="1"/>
  <c r="G818" i="1" s="1"/>
  <c r="G752" i="1"/>
  <c r="G751" i="1" s="1"/>
  <c r="H281" i="1"/>
  <c r="H280" i="1" s="1"/>
  <c r="H463" i="1"/>
  <c r="H462" i="1" s="1"/>
  <c r="H461" i="1" s="1"/>
  <c r="H602" i="1"/>
  <c r="H601" i="1" s="1"/>
  <c r="H600" i="1" s="1"/>
  <c r="G6" i="1"/>
  <c r="G134" i="1"/>
  <c r="G74" i="1"/>
  <c r="G481" i="1"/>
  <c r="H654" i="1"/>
  <c r="H653" i="1" s="1"/>
  <c r="G390" i="1"/>
  <c r="G389" i="1" s="1"/>
  <c r="G388" i="1" s="1"/>
  <c r="G319" i="1"/>
  <c r="G314" i="1" s="1"/>
  <c r="G660" i="1"/>
  <c r="G659" i="1" s="1"/>
  <c r="H361" i="1"/>
  <c r="H360" i="1" s="1"/>
  <c r="H359" i="1" s="1"/>
  <c r="H358" i="1" s="1"/>
  <c r="H357" i="1" s="1"/>
  <c r="G200" i="1"/>
  <c r="G199" i="1" s="1"/>
  <c r="G177" i="1" s="1"/>
  <c r="G565" i="1"/>
  <c r="G564" i="1" s="1"/>
  <c r="H26" i="1"/>
  <c r="H25" i="1" s="1"/>
  <c r="G415" i="1"/>
  <c r="G414" i="1" s="1"/>
  <c r="G228" i="1"/>
  <c r="G621" i="1"/>
  <c r="G620" i="1" s="1"/>
  <c r="G619" i="1" s="1"/>
  <c r="H168" i="1"/>
  <c r="H729" i="1"/>
  <c r="H637" i="1"/>
  <c r="G400" i="1"/>
  <c r="H36" i="1"/>
  <c r="H35" i="1" s="1"/>
  <c r="H34" i="1" s="1"/>
  <c r="H33" i="1" s="1"/>
  <c r="H32" i="1" s="1"/>
  <c r="H31" i="1" s="1"/>
  <c r="H142" i="1"/>
  <c r="H141" i="1" s="1"/>
  <c r="H140" i="1" s="1"/>
  <c r="H570" i="1"/>
  <c r="H814" i="1"/>
  <c r="H180" i="1"/>
  <c r="H179" i="1" s="1"/>
  <c r="H178" i="1" s="1"/>
  <c r="H230" i="1"/>
  <c r="H229" i="1" s="1"/>
  <c r="H353" i="1"/>
  <c r="H352" i="1" s="1"/>
  <c r="H147" i="1"/>
  <c r="H146" i="1" s="1"/>
  <c r="H145" i="1" s="1"/>
  <c r="H595" i="1"/>
  <c r="H742" i="1"/>
  <c r="H501" i="1"/>
  <c r="H15" i="1"/>
  <c r="H258" i="1"/>
  <c r="H257" i="1" s="1"/>
  <c r="H256" i="1" s="1"/>
  <c r="H255" i="1" s="1"/>
  <c r="H254" i="1" s="1"/>
  <c r="H253" i="1" s="1"/>
  <c r="H112" i="1"/>
  <c r="H111" i="1" s="1"/>
  <c r="H732" i="1"/>
  <c r="H438" i="1"/>
  <c r="H288" i="1"/>
  <c r="H287" i="1" s="1"/>
  <c r="H286" i="1" s="1"/>
  <c r="H285" i="1" s="1"/>
  <c r="H284" i="1" s="1"/>
  <c r="H554" i="1"/>
  <c r="H553" i="1" s="1"/>
  <c r="H756" i="1"/>
  <c r="H755" i="1" s="1"/>
  <c r="H516" i="1"/>
  <c r="H515" i="1" s="1"/>
  <c r="H505" i="1"/>
  <c r="H479" i="1"/>
  <c r="H478" i="1" s="1"/>
  <c r="H477" i="1" s="1"/>
  <c r="H476" i="1" s="1"/>
  <c r="H667" i="1"/>
  <c r="H580" i="1"/>
  <c r="H701" i="1"/>
  <c r="H635" i="1"/>
  <c r="H221" i="1"/>
  <c r="H272" i="1"/>
  <c r="H271" i="1" s="1"/>
  <c r="H270" i="1" s="1"/>
  <c r="H269" i="1" s="1"/>
  <c r="H268" i="1" s="1"/>
  <c r="H397" i="1"/>
  <c r="H816" i="1"/>
  <c r="H170" i="1"/>
  <c r="H758" i="1"/>
  <c r="H205" i="1"/>
  <c r="H373" i="1"/>
  <c r="H372" i="1" s="1"/>
  <c r="H371" i="1" s="1"/>
  <c r="H370" i="1" s="1"/>
  <c r="H369" i="1" s="1"/>
  <c r="H368" i="1" s="1"/>
  <c r="H426" i="1"/>
  <c r="H452" i="1"/>
  <c r="H823" i="1"/>
  <c r="H822" i="1" s="1"/>
  <c r="H821" i="1" s="1"/>
  <c r="H675" i="1"/>
  <c r="H193" i="1"/>
  <c r="H192" i="1" s="1"/>
  <c r="H513" i="1"/>
  <c r="H510" i="1" s="1"/>
  <c r="H719" i="1"/>
  <c r="H395" i="1"/>
  <c r="H60" i="1"/>
  <c r="H392" i="1"/>
  <c r="H391" i="1" s="1"/>
  <c r="H21" i="1"/>
  <c r="H781" i="1"/>
  <c r="H780" i="1" s="1"/>
  <c r="H384" i="1"/>
  <c r="H740" i="1"/>
  <c r="H593" i="1"/>
  <c r="H175" i="1"/>
  <c r="H172" i="1" s="1"/>
  <c r="H537" i="1"/>
  <c r="H557" i="1"/>
  <c r="H556" i="1" s="1"/>
  <c r="H239" i="1"/>
  <c r="H238" i="1" s="1"/>
  <c r="H494" i="1"/>
  <c r="H493" i="1" s="1"/>
  <c r="H492" i="1" s="1"/>
  <c r="H295" i="1"/>
  <c r="H294" i="1" s="1"/>
  <c r="H293" i="1" s="1"/>
  <c r="H292" i="1" s="1"/>
  <c r="H291" i="1" s="1"/>
  <c r="H683" i="1"/>
  <c r="H682" i="1" s="1"/>
  <c r="H681" i="1" s="1"/>
  <c r="H680" i="1" s="1"/>
  <c r="H679" i="1" s="1"/>
  <c r="H503" i="1"/>
  <c r="H317" i="1"/>
  <c r="H316" i="1" s="1"/>
  <c r="H735" i="1"/>
  <c r="H734" i="1" s="1"/>
  <c r="H203" i="1"/>
  <c r="H99" i="1"/>
  <c r="H98" i="1" s="1"/>
  <c r="H610" i="1"/>
  <c r="H609" i="1" s="1"/>
  <c r="H608" i="1" s="1"/>
  <c r="H714" i="1"/>
  <c r="H159" i="1"/>
  <c r="H158" i="1" s="1"/>
  <c r="H157" i="1" s="1"/>
  <c r="H532" i="1"/>
  <c r="H531" i="1" s="1"/>
  <c r="H96" i="1"/>
  <c r="H85" i="1" s="1"/>
  <c r="H321" i="1"/>
  <c r="H320" i="1" s="1"/>
  <c r="H526" i="1"/>
  <c r="H523" i="1" s="1"/>
  <c r="H404" i="1"/>
  <c r="H403" i="1" s="1"/>
  <c r="H83" i="1"/>
  <c r="H327" i="1"/>
  <c r="H440" i="1"/>
  <c r="H189" i="1"/>
  <c r="H188" i="1" s="1"/>
  <c r="H187" i="1" s="1"/>
  <c r="H186" i="1" s="1"/>
  <c r="H185" i="1" s="1"/>
  <c r="H309" i="1"/>
  <c r="H712" i="1"/>
  <c r="H407" i="1"/>
  <c r="H406" i="1" s="1"/>
  <c r="H615" i="1"/>
  <c r="H614" i="1" s="1"/>
  <c r="H613" i="1" s="1"/>
  <c r="H568" i="1"/>
  <c r="H382" i="1"/>
  <c r="H796" i="1"/>
  <c r="H47" i="1"/>
  <c r="H46" i="1" s="1"/>
  <c r="H45" i="1" s="1"/>
  <c r="H44" i="1" s="1"/>
  <c r="H329" i="1"/>
  <c r="H123" i="1"/>
  <c r="H120" i="1" s="1"/>
  <c r="H119" i="1" s="1"/>
  <c r="H118" i="1" s="1"/>
  <c r="G43" i="1" l="1"/>
  <c r="G42" i="1" s="1"/>
  <c r="H162" i="1"/>
  <c r="H161" i="1" s="1"/>
  <c r="H156" i="1" s="1"/>
  <c r="H155" i="1" s="1"/>
  <c r="G313" i="1"/>
  <c r="G312" i="1" s="1"/>
  <c r="G311" i="1" s="1"/>
  <c r="H326" i="1"/>
  <c r="H319" i="1" s="1"/>
  <c r="H394" i="1"/>
  <c r="G375" i="1"/>
  <c r="H379" i="1"/>
  <c r="H378" i="1" s="1"/>
  <c r="G399" i="1"/>
  <c r="H509" i="1"/>
  <c r="G507" i="1"/>
  <c r="G489" i="1" s="1"/>
  <c r="G488" i="1" s="1"/>
  <c r="G785" i="1"/>
  <c r="H335" i="1"/>
  <c r="H334" i="1" s="1"/>
  <c r="H776" i="1"/>
  <c r="H775" i="1" s="1"/>
  <c r="H774" i="1" s="1"/>
  <c r="H820" i="1"/>
  <c r="H449" i="1"/>
  <c r="H448" i="1" s="1"/>
  <c r="H447" i="1" s="1"/>
  <c r="H446" i="1" s="1"/>
  <c r="H467" i="1"/>
  <c r="H460" i="1" s="1"/>
  <c r="H721" i="1"/>
  <c r="H718" i="1"/>
  <c r="H717" i="1" s="1"/>
  <c r="H308" i="1"/>
  <c r="H307" i="1" s="1"/>
  <c r="H306" i="1" s="1"/>
  <c r="H305" i="1" s="1"/>
  <c r="H304" i="1" s="1"/>
  <c r="H300" i="1"/>
  <c r="H299" i="1" s="1"/>
  <c r="H298" i="1" s="1"/>
  <c r="H20" i="1"/>
  <c r="H19" i="1" s="1"/>
  <c r="H18" i="1" s="1"/>
  <c r="H17" i="1" s="1"/>
  <c r="H11" i="1"/>
  <c r="H10" i="1" s="1"/>
  <c r="H9" i="1" s="1"/>
  <c r="H8" i="1" s="1"/>
  <c r="H642" i="1"/>
  <c r="H641" i="1" s="1"/>
  <c r="G640" i="1"/>
  <c r="H24" i="1"/>
  <c r="H23" i="1" s="1"/>
  <c r="H567" i="1"/>
  <c r="H566" i="1" s="1"/>
  <c r="H588" i="1"/>
  <c r="H703" i="1"/>
  <c r="H813" i="1"/>
  <c r="H811" i="1" s="1"/>
  <c r="H810" i="1" s="1"/>
  <c r="H809" i="1" s="1"/>
  <c r="H202" i="1"/>
  <c r="H201" i="1" s="1"/>
  <c r="H728" i="1"/>
  <c r="H727" i="1" s="1"/>
  <c r="H726" i="1" s="1"/>
  <c r="H136" i="1"/>
  <c r="H135" i="1" s="1"/>
  <c r="H535" i="1"/>
  <c r="H630" i="1"/>
  <c r="H626" i="1" s="1"/>
  <c r="H315" i="1"/>
  <c r="H552" i="1"/>
  <c r="H607" i="1"/>
  <c r="H606" i="1" s="1"/>
  <c r="H605" i="1" s="1"/>
  <c r="H709" i="1"/>
  <c r="H428" i="1"/>
  <c r="H425" i="1" s="1"/>
  <c r="H416" i="1" s="1"/>
  <c r="H754" i="1"/>
  <c r="H753" i="1" s="1"/>
  <c r="H350" i="1"/>
  <c r="H349" i="1" s="1"/>
  <c r="H348" i="1" s="1"/>
  <c r="H351" i="1"/>
  <c r="H500" i="1"/>
  <c r="H496" i="1" s="1"/>
  <c r="H491" i="1" s="1"/>
  <c r="H490" i="1" s="1"/>
  <c r="H791" i="1"/>
  <c r="H790" i="1" s="1"/>
  <c r="H789" i="1" s="1"/>
  <c r="H788" i="1" s="1"/>
  <c r="H787" i="1" s="1"/>
  <c r="H665" i="1"/>
  <c r="H662" i="1" s="1"/>
  <c r="H661" i="1" s="1"/>
  <c r="H707" i="1"/>
  <c r="H706" i="1" s="1"/>
  <c r="H705" i="1" s="1"/>
  <c r="H78" i="1"/>
  <c r="H77" i="1" s="1"/>
  <c r="H766" i="1"/>
  <c r="H763" i="1" s="1"/>
  <c r="H762" i="1" s="1"/>
  <c r="H761" i="1" s="1"/>
  <c r="H760" i="1" s="1"/>
  <c r="H739" i="1"/>
  <c r="H738" i="1" s="1"/>
  <c r="H737" i="1" s="1"/>
  <c r="G690" i="1"/>
  <c r="H215" i="1"/>
  <c r="H214" i="1" s="1"/>
  <c r="H213" i="1" s="1"/>
  <c r="H578" i="1"/>
  <c r="H573" i="1" s="1"/>
  <c r="H444" i="1"/>
  <c r="H276" i="1"/>
  <c r="H275" i="1" s="1"/>
  <c r="H274" i="1" s="1"/>
  <c r="H267" i="1" s="1"/>
  <c r="H265" i="1"/>
  <c r="H264" i="1" s="1"/>
  <c r="H263" i="1" s="1"/>
  <c r="H262" i="1" s="1"/>
  <c r="H261" i="1" s="1"/>
  <c r="H260" i="1" s="1"/>
  <c r="H237" i="1"/>
  <c r="H236" i="1" s="1"/>
  <c r="H235" i="1" s="1"/>
  <c r="H673" i="1"/>
  <c r="H402" i="1"/>
  <c r="H442" i="1"/>
  <c r="H677" i="1"/>
  <c r="H807" i="1"/>
  <c r="H806" i="1" s="1"/>
  <c r="H805" i="1" s="1"/>
  <c r="H804" i="1" s="1"/>
  <c r="H803" i="1" s="1"/>
  <c r="H52" i="1"/>
  <c r="H695" i="1"/>
  <c r="H694" i="1" s="1"/>
  <c r="H693" i="1" s="1"/>
  <c r="H698" i="1" l="1"/>
  <c r="H697" i="1" s="1"/>
  <c r="H51" i="1"/>
  <c r="H50" i="1" s="1"/>
  <c r="H49" i="1" s="1"/>
  <c r="G356" i="1"/>
  <c r="H377" i="1"/>
  <c r="H376" i="1" s="1"/>
  <c r="H431" i="1"/>
  <c r="H430" i="1" s="1"/>
  <c r="H401" i="1"/>
  <c r="H400" i="1" s="1"/>
  <c r="H534" i="1"/>
  <c r="H530" i="1" s="1"/>
  <c r="H508" i="1" s="1"/>
  <c r="H551" i="1"/>
  <c r="H550" i="1" s="1"/>
  <c r="H725" i="1"/>
  <c r="H819" i="1"/>
  <c r="H818" i="1" s="1"/>
  <c r="H752" i="1"/>
  <c r="H751" i="1" s="1"/>
  <c r="H283" i="1"/>
  <c r="H716" i="1"/>
  <c r="H76" i="1"/>
  <c r="H7" i="1"/>
  <c r="H6" i="1" s="1"/>
  <c r="G618" i="1"/>
  <c r="H481" i="1"/>
  <c r="H200" i="1"/>
  <c r="H199" i="1" s="1"/>
  <c r="H177" i="1" s="1"/>
  <c r="H812" i="1"/>
  <c r="H572" i="1"/>
  <c r="H565" i="1" s="1"/>
  <c r="H564" i="1" s="1"/>
  <c r="H134" i="1"/>
  <c r="H672" i="1"/>
  <c r="H671" i="1" s="1"/>
  <c r="H621" i="1"/>
  <c r="H620" i="1" s="1"/>
  <c r="H619" i="1" s="1"/>
  <c r="H314" i="1"/>
  <c r="H313" i="1" s="1"/>
  <c r="H312" i="1" s="1"/>
  <c r="H311" i="1" s="1"/>
  <c r="H786" i="1"/>
  <c r="H390" i="1"/>
  <c r="H389" i="1" s="1"/>
  <c r="H388" i="1" s="1"/>
  <c r="H228" i="1"/>
  <c r="H75" i="1" l="1"/>
  <c r="H74" i="1" s="1"/>
  <c r="H43" i="1" s="1"/>
  <c r="H42" i="1" s="1"/>
  <c r="G827" i="1"/>
  <c r="H375" i="1"/>
  <c r="H785" i="1"/>
  <c r="H415" i="1"/>
  <c r="H414" i="1" s="1"/>
  <c r="H507" i="1"/>
  <c r="H489" i="1" s="1"/>
  <c r="H488" i="1" s="1"/>
  <c r="H660" i="1"/>
  <c r="H659" i="1" s="1"/>
  <c r="H692" i="1"/>
  <c r="H399" i="1" l="1"/>
  <c r="H356" i="1" s="1"/>
  <c r="H691" i="1"/>
  <c r="H690" i="1" s="1"/>
  <c r="H640" i="1"/>
  <c r="H618" i="1" l="1"/>
  <c r="H827" i="1" s="1"/>
</calcChain>
</file>

<file path=xl/sharedStrings.xml><?xml version="1.0" encoding="utf-8"?>
<sst xmlns="http://schemas.openxmlformats.org/spreadsheetml/2006/main" count="4248" uniqueCount="590">
  <si>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</si>
  <si>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</si>
  <si>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</si>
  <si>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</si>
  <si>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</si>
  <si>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</si>
  <si>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</si>
  <si>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</si>
  <si>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</si>
  <si>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</si>
  <si>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</si>
  <si>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</si>
  <si>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</si>
  <si>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</si>
  <si>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</si>
  <si>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</si>
  <si>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</si>
  <si>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</si>
  <si>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</si>
  <si>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</si>
  <si>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</si>
  <si>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</si>
  <si>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</si>
  <si>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</si>
  <si>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</si>
  <si>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</si>
  <si>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</si>
  <si>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</si>
  <si>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</si>
  <si>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</si>
  <si>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</si>
  <si>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</si>
  <si>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</si>
  <si>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</si>
  <si>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</si>
  <si>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</si>
  <si>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</si>
  <si>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</si>
  <si>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</si>
  <si>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</si>
  <si>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</si>
  <si>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</si>
  <si>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</si>
  <si>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</si>
  <si>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</si>
  <si>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</si>
  <si>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</si>
  <si>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</si>
  <si>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</si>
  <si>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</si>
  <si>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</si>
  <si>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</si>
  <si>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</si>
  <si>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</si>
  <si>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</si>
  <si>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</si>
  <si>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</si>
  <si>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</si>
  <si>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</si>
  <si>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</si>
  <si>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</si>
  <si>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</si>
  <si>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</si>
  <si>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</si>
  <si>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</si>
  <si>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</si>
  <si>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</si>
  <si>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</si>
  <si>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</si>
  <si>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</si>
  <si>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</si>
  <si>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</si>
  <si>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</si>
  <si>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</si>
  <si>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</si>
  <si>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</si>
  <si>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</si>
  <si>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</si>
  <si>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</si>
  <si>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</si>
  <si>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</si>
  <si>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</si>
  <si>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</si>
  <si>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</si>
  <si>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>06</t>
  </si>
  <si>
    <t>Содержание муниципального имущества, в том числе объектов казны</t>
  </si>
  <si>
    <t>23 0 80 00000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</si>
  <si>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</si>
  <si>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</si>
  <si>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</si>
  <si>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</si>
  <si>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</si>
  <si>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</si>
  <si>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</si>
  <si>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</si>
  <si>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</si>
  <si>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</si>
  <si>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</si>
  <si>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</si>
  <si>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</si>
  <si>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</si>
  <si>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</si>
  <si>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</si>
  <si>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</si>
  <si>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</si>
  <si>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</si>
  <si>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</si>
  <si>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</si>
  <si>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</si>
  <si>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</si>
  <si>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</si>
  <si>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</si>
  <si>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</si>
  <si>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</si>
  <si>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</si>
  <si>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</si>
  <si>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</si>
  <si>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</si>
  <si>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</si>
  <si>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</si>
  <si>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</si>
  <si>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</si>
  <si>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</si>
  <si>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</si>
  <si>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</si>
  <si>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</si>
  <si>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</si>
  <si>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</si>
  <si>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</si>
  <si>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</si>
  <si>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</si>
  <si>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</si>
  <si>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</si>
  <si>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</si>
  <si>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</si>
  <si>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</si>
  <si>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</si>
  <si>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</si>
  <si>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</si>
  <si>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</si>
  <si>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</si>
  <si>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</si>
  <si>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</si>
  <si>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</si>
  <si>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</si>
  <si>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</si>
  <si>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</si>
  <si>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</si>
  <si>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</si>
  <si>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</si>
  <si>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</si>
  <si>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</si>
  <si>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</si>
  <si>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</si>
  <si>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</si>
  <si>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</si>
  <si>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</si>
  <si>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</si>
  <si>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</si>
  <si>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</si>
  <si>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</si>
  <si>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</si>
  <si>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</si>
  <si>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</si>
  <si>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</si>
  <si>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</si>
  <si>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</si>
  <si>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</si>
  <si>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</si>
  <si>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</si>
  <si>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</si>
  <si>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</si>
  <si>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</si>
  <si>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</si>
  <si>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</si>
  <si>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</si>
  <si>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</si>
  <si>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</si>
  <si>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</si>
  <si>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17 3 00 00000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</si>
  <si>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</si>
  <si>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</si>
  <si>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</si>
  <si>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</si>
  <si>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</si>
  <si>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</si>
  <si>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</si>
  <si>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</si>
  <si>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</si>
  <si>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</si>
  <si>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</si>
  <si>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Дополнительное образование детей</t>
  </si>
  <si>
    <t>01 3 00 00000</t>
  </si>
  <si>
    <t xml:space="preserve">Культура </t>
  </si>
  <si>
    <t>Мероприятия по обеспечению безопасности</t>
  </si>
  <si>
    <t>01 1 50 00000</t>
  </si>
  <si>
    <t>01 1 60 00000</t>
  </si>
  <si>
    <t>01 1 60 S1490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</si>
  <si>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</si>
  <si>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</si>
  <si>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</si>
  <si>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</si>
  <si>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</si>
  <si>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</si>
  <si>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</si>
  <si>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</si>
  <si>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</si>
  <si>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</si>
  <si>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</si>
  <si>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</si>
  <si>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</si>
  <si>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</si>
  <si>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</si>
  <si>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</si>
  <si>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</si>
  <si>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</si>
  <si>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</si>
  <si>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</si>
  <si>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</si>
  <si>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</si>
  <si>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</si>
  <si>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</si>
  <si>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</si>
  <si>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</si>
  <si>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</si>
  <si>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</si>
  <si>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</si>
  <si>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</si>
  <si>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</si>
  <si>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</si>
  <si>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02 1 20 00000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</si>
  <si>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</si>
  <si>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</si>
  <si>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</si>
  <si>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</si>
  <si>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</si>
  <si>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</si>
  <si>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</si>
  <si>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</si>
  <si>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</si>
  <si>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</si>
  <si>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</si>
  <si>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</si>
  <si>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</si>
  <si>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</si>
  <si>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</si>
  <si>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</si>
  <si>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</si>
  <si>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</si>
  <si>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</si>
  <si>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</si>
  <si>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</si>
  <si>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</si>
  <si>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</si>
  <si>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</si>
  <si>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</si>
  <si>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</si>
  <si>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</si>
  <si>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</si>
  <si>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</si>
  <si>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</si>
  <si>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</si>
  <si>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</si>
  <si>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</si>
  <si>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</si>
  <si>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</si>
  <si>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</si>
  <si>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</si>
  <si>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</si>
  <si>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</si>
  <si>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</si>
  <si>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</si>
  <si>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</si>
  <si>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</si>
  <si>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</si>
  <si>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</si>
  <si>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</si>
  <si>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</si>
  <si>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</si>
  <si>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</si>
  <si>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</si>
  <si>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</si>
  <si>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</si>
  <si>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</si>
  <si>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</si>
  <si>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</si>
  <si>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</si>
  <si>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</si>
  <si>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</si>
  <si>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</si>
  <si>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</si>
  <si>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</si>
  <si>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</si>
  <si>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Выполнение работ по распоряжению имуществом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</si>
  <si>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</si>
  <si>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</si>
  <si>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</si>
  <si>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</si>
  <si>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</si>
  <si>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</si>
  <si>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</si>
  <si>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</si>
  <si>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</si>
  <si>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Мероприятия по созданию агроклассов и (или) лесных классов (заработная плата)</t>
  </si>
  <si>
    <t>01 1 50 S1070</t>
  </si>
  <si>
    <t>01 1 50 S1520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</si>
  <si>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</si>
  <si>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</si>
  <si>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</si>
  <si>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</si>
  <si>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</si>
  <si>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</si>
  <si>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</si>
  <si>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</si>
  <si>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</si>
  <si>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</si>
  <si>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</si>
  <si>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</si>
  <si>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</si>
  <si>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</si>
  <si>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</si>
  <si>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</si>
  <si>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</si>
  <si>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</si>
  <si>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</si>
  <si>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</si>
  <si>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</si>
  <si>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</si>
  <si>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</si>
  <si>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</si>
  <si>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</si>
  <si>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</si>
  <si>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</si>
  <si>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</si>
  <si>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</si>
  <si>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</si>
  <si>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</si>
  <si>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</si>
  <si>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</si>
  <si>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</si>
  <si>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</si>
  <si>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</si>
  <si>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</si>
  <si>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</si>
  <si>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Создание новых постановок и улучшение технического оснащения театров</t>
  </si>
  <si>
    <t>02 1 20 L5170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</si>
  <si>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</si>
  <si>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</si>
  <si>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</si>
  <si>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</si>
  <si>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</si>
  <si>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</si>
  <si>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</si>
  <si>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</si>
  <si>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</si>
  <si>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</si>
  <si>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</si>
  <si>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</si>
  <si>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</si>
  <si>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</si>
  <si>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</si>
  <si>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</si>
  <si>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</si>
  <si>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</si>
  <si>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</si>
  <si>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</si>
  <si>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</si>
  <si>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</si>
  <si>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</si>
  <si>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</si>
  <si>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</si>
  <si>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</si>
  <si>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</si>
  <si>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</si>
  <si>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</si>
  <si>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</si>
  <si>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</si>
  <si>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</si>
  <si>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</si>
  <si>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</si>
  <si>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</si>
  <si>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</si>
  <si>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</si>
  <si>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</si>
  <si>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</si>
  <si>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</si>
  <si>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</si>
  <si>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</si>
  <si>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</si>
  <si>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</si>
  <si>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</si>
  <si>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</si>
  <si>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</si>
  <si>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</si>
  <si>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</si>
  <si>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</si>
  <si>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</si>
  <si>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</si>
  <si>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</si>
  <si>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</si>
  <si>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</si>
  <si>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</si>
  <si>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</si>
  <si>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12 3 00 00000</t>
  </si>
  <si>
    <t>12 1 40 S1760</t>
  </si>
  <si>
    <t>12 1 40 S1610</t>
  </si>
  <si>
    <t>12 1 40 10001</t>
  </si>
  <si>
    <t>12 3 50 70030</t>
  </si>
  <si>
    <t>12 3 50 10001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</si>
  <si>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</si>
  <si>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</si>
  <si>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</si>
  <si>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</si>
  <si>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</si>
  <si>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</si>
  <si>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</si>
  <si>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</si>
  <si>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</si>
  <si>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</si>
  <si>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</si>
  <si>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</si>
  <si>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Социальная поддержка молодёжи</t>
  </si>
  <si>
    <t>02 1 60 00000</t>
  </si>
  <si>
    <t>02 1 60 00001</t>
  </si>
  <si>
    <t>02 1 60 00002</t>
  </si>
  <si>
    <t>02 1 60 00003</t>
  </si>
  <si>
    <t>02 1 60 00004</t>
  </si>
  <si>
    <t>Реализация мероприятий, не связанных с региональным проектом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</si>
  <si>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</si>
  <si>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</si>
  <si>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</si>
  <si>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</si>
  <si>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</si>
  <si>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</si>
  <si>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</si>
  <si>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</si>
  <si>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</si>
  <si>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11 3 60 30001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</si>
  <si>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</si>
  <si>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</si>
  <si>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</si>
  <si>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19 3 40 30005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</si>
  <si>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</si>
  <si>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</si>
  <si>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</si>
  <si>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</si>
  <si>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</si>
  <si>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</si>
  <si>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</si>
  <si>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</si>
  <si>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</si>
  <si>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</si>
  <si>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</si>
  <si>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15 3 00 00000</t>
  </si>
  <si>
    <t>15 3 40 00000</t>
  </si>
  <si>
    <t>15 3 40 20002</t>
  </si>
  <si>
    <t>15 1 80 9Д020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</si>
  <si>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</si>
  <si>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</si>
  <si>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</si>
  <si>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</si>
  <si>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</si>
  <si>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</si>
  <si>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</si>
  <si>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</si>
  <si>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</si>
  <si>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</si>
  <si>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</si>
  <si>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</si>
  <si>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</si>
  <si>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</si>
  <si>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</si>
  <si>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</si>
  <si>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</si>
  <si>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</si>
  <si>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</si>
  <si>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</si>
  <si>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</si>
  <si>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Мероприятия в сфере жилищно-коммунального хозяйства и благоустройства</t>
  </si>
  <si>
    <t>17 1 40 00000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</si>
  <si>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</si>
  <si>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</si>
  <si>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</si>
  <si>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</si>
  <si>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</si>
  <si>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</si>
  <si>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</si>
  <si>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</si>
  <si>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</si>
  <si>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</si>
  <si>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</si>
  <si>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</si>
  <si>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</si>
  <si>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</si>
  <si>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</si>
  <si>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</si>
  <si>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</si>
  <si>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</si>
  <si>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23 3 80 10005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</si>
  <si>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</si>
  <si>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</si>
  <si>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</si>
  <si>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</si>
  <si>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</si>
  <si>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15 1 40 00000</t>
  </si>
  <si>
    <t>15 1 40 S1300</t>
  </si>
  <si>
    <t>15 1 40 S1370</t>
  </si>
  <si>
    <t>17 1 10 S3120</t>
  </si>
  <si>
    <t>17 1 40 00003</t>
  </si>
  <si>
    <t>17 1 10 S3350</t>
  </si>
  <si>
    <t>Обустройство контейнерных площадок</t>
  </si>
  <si>
    <t>17 1 80 00000</t>
  </si>
  <si>
    <t>17 1 80 S1100</t>
  </si>
  <si>
    <t>Мероприятия по цифровизации городского хозяйства</t>
  </si>
  <si>
    <t>17 1 И4 55553</t>
  </si>
  <si>
    <t>17 3 80 S1090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</si>
  <si>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</si>
  <si>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</si>
  <si>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</si>
  <si>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Социальная поддержка молодежи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</si>
  <si>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</si>
  <si>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</si>
  <si>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</si>
  <si>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</si>
  <si>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</si>
  <si>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</si>
  <si>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</si>
  <si>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</si>
  <si>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</si>
  <si>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</si>
  <si>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</si>
  <si>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</si>
  <si>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2026 год</t>
  </si>
  <si>
    <t>2027 год</t>
  </si>
  <si>
    <t>18 3 50 10002</t>
  </si>
  <si>
    <t>Муниципальная программа «Управление муниципальными финансами Великоустюгского муниципального округа»</t>
  </si>
  <si>
    <t>Обеспечение деятельности муниципальных организаций</t>
  </si>
  <si>
    <t>11 3 40 10003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</si>
  <si>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</si>
  <si>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</si>
  <si>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</si>
  <si>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11 3 50 00000</t>
  </si>
  <si>
    <t>11 3 50 51180</t>
  </si>
  <si>
    <t xml:space="preserve">Субвенции на осуществление первичного воинского учета </t>
  </si>
  <si>
    <t>11 3 60 10002</t>
  </si>
  <si>
    <t>11 3 60 10003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</si>
  <si>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</si>
  <si>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</si>
  <si>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</si>
  <si>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</si>
  <si>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</si>
  <si>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26 3 60 00000</t>
  </si>
  <si>
    <t>26 3 60 00001</t>
  </si>
  <si>
    <t>Повышение профессионального уровня специалистов  сферы туризма</t>
  </si>
  <si>
    <t>Реализация проектов комплексного развития сельских территорий (агломераций)</t>
  </si>
  <si>
    <t>Обустройство систем уличного освещения</t>
  </si>
  <si>
    <t>Участие во всероссийских и региональных выставках,  мероприятиях</t>
  </si>
  <si>
    <t>Мероприятия в сфере туризма</t>
  </si>
  <si>
    <t xml:space="preserve">Мероприятия в сфере торговли </t>
  </si>
  <si>
    <t>Мероприятия в сфере экономики</t>
  </si>
  <si>
    <t>Компенсация платы за наём жилого помещения работникам бюджетных учреждений здравоохранения</t>
  </si>
  <si>
    <t>Единовременное денежное вознаграждения гражданам за заслуги перед Великоустюгским муниципальным округом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</si>
  <si>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</si>
  <si>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11 3 50 10002</t>
  </si>
  <si>
    <t xml:space="preserve">Обеспечение деятельности муниципальных организаций </t>
  </si>
  <si>
    <t>23 3 80 20001</t>
  </si>
  <si>
    <t>02 1 Я5 00000</t>
  </si>
  <si>
    <t>02 1 Я5 55190</t>
  </si>
  <si>
    <t>Региональный проект "Семейные ценности и инфраструктура культуры"</t>
  </si>
  <si>
    <t>Приобретение музыкальных инструментов, оборудования и материалов для детских школ искусств</t>
  </si>
  <si>
    <t>01 1 60 L3040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</si>
  <si>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</si>
  <si>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</si>
  <si>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</si>
  <si>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</si>
  <si>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17 1 И2 67483</t>
  </si>
  <si>
    <t>17 1 И2 67484</t>
  </si>
  <si>
    <t>Мероприятия в рамках регионального проекта "Жилье"</t>
  </si>
  <si>
    <t>17 1 И2 00000</t>
  </si>
  <si>
    <t>15 1 10 SД150</t>
  </si>
  <si>
    <t>15 1 80 SД140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</si>
  <si>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плановый период 2026 и 2027 годов</t>
  </si>
  <si>
    <t>Условно утверждаемые расходы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</si>
  <si>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</si>
  <si>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Муниципальная программа «Комплексное развитие сельских территорий Великоустюгского муниципального округа»</t>
  </si>
  <si>
    <t>Реализация мероприятий по модернизации школьных систем образования (ремонты с однолетним циклом работ)</t>
  </si>
  <si>
    <t>01 1 Ю4 57502</t>
  </si>
  <si>
    <t xml:space="preserve">Проведение мероприятий по популяризации профессии медицинского работника </t>
  </si>
  <si>
    <t>тыс. рублей</t>
  </si>
  <si>
    <t xml:space="preserve">    Приложение 9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</si>
</sst>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05">
    <xf numFmtId="0" fontId="0" fillId="0" borderId="0" xfId="0"/>
    <xf numFmtId="0" fontId="3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6" fillId="0" borderId="0" xfId="0" applyFont="1" applyFill="1"/>
    <xf numFmtId="49" fontId="6" fillId="0" borderId="7" xfId="1" applyNumberFormat="1" applyFont="1" applyFill="1" applyBorder="1" applyAlignment="1">
      <alignment horizontal="center"/>
    </xf>
    <xf numFmtId="0" fontId="6" fillId="0" borderId="20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0" fontId="6" fillId="0" borderId="2" xfId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vertical="top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7" xfId="1" applyNumberFormat="1" applyFont="1" applyFill="1" applyBorder="1" applyAlignment="1">
      <alignment horizontal="center"/>
    </xf>
    <xf numFmtId="49" fontId="6" fillId="0" borderId="4" xfId="1" applyNumberFormat="1" applyFont="1" applyFill="1" applyBorder="1" applyAlignment="1">
      <alignment horizontal="center"/>
    </xf>
    <xf numFmtId="49" fontId="6" fillId="0" borderId="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164" fontId="5" fillId="0" borderId="23" xfId="1" applyNumberFormat="1" applyFont="1" applyFill="1" applyBorder="1" applyAlignment="1">
      <alignment horizontal="center"/>
    </xf>
    <xf numFmtId="164" fontId="2" fillId="0" borderId="24" xfId="1" applyNumberFormat="1" applyFont="1" applyFill="1" applyBorder="1" applyAlignment="1">
      <alignment horizontal="center"/>
    </xf>
    <xf numFmtId="164" fontId="5" fillId="0" borderId="24" xfId="1" applyNumberFormat="1" applyFont="1" applyFill="1" applyBorder="1" applyAlignment="1">
      <alignment horizontal="center"/>
    </xf>
    <xf numFmtId="164" fontId="2" fillId="0" borderId="24" xfId="0" applyNumberFormat="1" applyFont="1" applyFill="1" applyBorder="1" applyAlignment="1">
      <alignment horizontal="center"/>
    </xf>
    <xf numFmtId="164" fontId="5" fillId="0" borderId="24" xfId="0" applyNumberFormat="1" applyFont="1" applyFill="1" applyBorder="1" applyAlignment="1">
      <alignment horizontal="center"/>
    </xf>
    <xf numFmtId="164" fontId="5" fillId="0" borderId="14" xfId="1" applyNumberFormat="1" applyFont="1" applyFill="1" applyBorder="1" applyAlignment="1">
      <alignment horizontal="center"/>
    </xf>
    <xf numFmtId="164" fontId="2" fillId="0" borderId="27" xfId="1" applyNumberFormat="1" applyFont="1" applyFill="1" applyBorder="1" applyAlignment="1">
      <alignment horizontal="center"/>
    </xf>
    <xf numFmtId="164" fontId="5" fillId="0" borderId="27" xfId="1" applyNumberFormat="1" applyFont="1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/>
    </xf>
    <xf numFmtId="164" fontId="5" fillId="0" borderId="27" xfId="0" applyNumberFormat="1" applyFont="1" applyFill="1" applyBorder="1" applyAlignment="1">
      <alignment horizontal="center"/>
    </xf>
    <xf numFmtId="49" fontId="3" fillId="0" borderId="29" xfId="1" applyNumberFormat="1" applyFont="1" applyFill="1" applyBorder="1" applyAlignment="1">
      <alignment horizontal="center"/>
    </xf>
    <xf numFmtId="164" fontId="2" fillId="0" borderId="30" xfId="1" applyNumberFormat="1" applyFont="1" applyFill="1" applyBorder="1" applyAlignment="1">
      <alignment horizontal="center"/>
    </xf>
    <xf numFmtId="164" fontId="2" fillId="0" borderId="31" xfId="1" applyNumberFormat="1" applyFont="1" applyFill="1" applyBorder="1" applyAlignment="1">
      <alignment horizontal="center"/>
    </xf>
    <xf numFmtId="0" fontId="6" fillId="0" borderId="32" xfId="0" applyFont="1" applyFill="1" applyBorder="1" applyAlignment="1"/>
    <xf numFmtId="0" fontId="6" fillId="0" borderId="33" xfId="0" applyFont="1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49" fontId="3" fillId="0" borderId="28" xfId="1" applyNumberFormat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/>
    </xf>
    <xf numFmtId="164" fontId="6" fillId="0" borderId="36" xfId="0" applyNumberFormat="1" applyFont="1" applyFill="1" applyBorder="1" applyAlignment="1">
      <alignment horizontal="center"/>
    </xf>
  </cellXfs>
  <cellStyles count="4">
    <cellStyle name="Excel Built-in Normal" xfId="1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7"/>
  <sheetViews>
    <sheetView tabSelected="1" view="pageLayout" topLeftCell="A822" zoomScale="70" zoomScaleNormal="84" zoomScalePageLayoutView="70" workbookViewId="0">
      <selection activeCell="C842" sqref="B842:C842"/>
    </sheetView>
  </sheetViews>
  <sheetFormatPr defaultColWidth="9" defaultRowHeight="18.75" x14ac:dyDescent="0.3"/>
  <cols>
    <col min="1" max="1" width="75.42578125" style="9" customWidth="1"/>
    <col min="2" max="2" width="6.7109375" style="18" customWidth="1"/>
    <col min="3" max="4" width="5" style="18" customWidth="1"/>
    <col min="5" max="5" width="18.28515625" style="18" customWidth="1"/>
    <col min="6" max="6" width="5.85546875" style="18" customWidth="1"/>
    <col min="7" max="7" width="16.5703125" style="9" customWidth="1"/>
    <col min="8" max="8" width="16.140625" style="9" customWidth="1"/>
    <col min="9" max="16384" width="9" style="9"/>
  </cols>
  <sheetData>
    <row r="1" spans="1:8" ht="130.5" customHeight="1" x14ac:dyDescent="0.3">
      <c r="A1" s="14"/>
      <c r="B1" s="10"/>
      <c r="C1" s="10"/>
      <c r="D1" s="10"/>
      <c r="E1" s="10" t="s">
        <v>15</v>
      </c>
      <c r="F1" s="90" t="s">
        <v>589</v>
      </c>
      <c r="G1" s="90"/>
      <c r="H1" s="90"/>
    </row>
    <row r="2" spans="1:8" ht="85.5" customHeight="1" x14ac:dyDescent="0.3">
      <c r="A2" s="89" t="s">
        <v>581</v>
      </c>
      <c r="B2" s="89"/>
      <c r="C2" s="89"/>
      <c r="D2" s="89"/>
      <c r="E2" s="89"/>
      <c r="F2" s="89"/>
      <c r="G2" s="89"/>
      <c r="H2" s="89"/>
    </row>
    <row r="3" spans="1:8" ht="34.15" customHeight="1" thickBot="1" x14ac:dyDescent="0.35">
      <c r="A3" s="15"/>
      <c r="B3" s="16"/>
      <c r="C3" s="16"/>
      <c r="D3" s="17"/>
      <c r="E3" s="17"/>
      <c r="H3" s="9" t="s">
        <v>588</v>
      </c>
    </row>
    <row r="4" spans="1:8" ht="18.75" customHeight="1" x14ac:dyDescent="0.3">
      <c r="A4" s="95" t="s">
        <v>0</v>
      </c>
      <c r="B4" s="97" t="s">
        <v>1</v>
      </c>
      <c r="C4" s="99" t="s">
        <v>2</v>
      </c>
      <c r="D4" s="99" t="s">
        <v>3</v>
      </c>
      <c r="E4" s="99" t="s">
        <v>4</v>
      </c>
      <c r="F4" s="91" t="s">
        <v>5</v>
      </c>
      <c r="G4" s="93" t="s">
        <v>532</v>
      </c>
      <c r="H4" s="101" t="s">
        <v>533</v>
      </c>
    </row>
    <row r="5" spans="1:8" ht="43.5" customHeight="1" thickBot="1" x14ac:dyDescent="0.35">
      <c r="A5" s="96"/>
      <c r="B5" s="98"/>
      <c r="C5" s="100"/>
      <c r="D5" s="100"/>
      <c r="E5" s="100"/>
      <c r="F5" s="92"/>
      <c r="G5" s="94"/>
      <c r="H5" s="102"/>
    </row>
    <row r="6" spans="1:8" ht="39.75" customHeight="1" x14ac:dyDescent="0.3">
      <c r="A6" s="27" t="s">
        <v>261</v>
      </c>
      <c r="B6" s="57" t="s">
        <v>252</v>
      </c>
      <c r="C6" s="26"/>
      <c r="D6" s="26"/>
      <c r="E6" s="26"/>
      <c r="F6" s="58"/>
      <c r="G6" s="74">
        <f t="shared" ref="G6:H6" si="0">+G7+G23</f>
        <v>6076.0000000000009</v>
      </c>
      <c r="H6" s="69">
        <f t="shared" si="0"/>
        <v>6076.0000000000009</v>
      </c>
    </row>
    <row r="7" spans="1:8" ht="20.25" x14ac:dyDescent="0.3">
      <c r="A7" s="28" t="s">
        <v>6</v>
      </c>
      <c r="B7" s="12" t="s">
        <v>252</v>
      </c>
      <c r="C7" s="2" t="s">
        <v>7</v>
      </c>
      <c r="D7" s="2" t="s">
        <v>8</v>
      </c>
      <c r="E7" s="2"/>
      <c r="F7" s="6"/>
      <c r="G7" s="75">
        <f t="shared" ref="G7:H7" si="1">G8+G17</f>
        <v>6041.0000000000009</v>
      </c>
      <c r="H7" s="70">
        <f t="shared" si="1"/>
        <v>6041.0000000000009</v>
      </c>
    </row>
    <row r="8" spans="1:8" ht="56.25" x14ac:dyDescent="0.3">
      <c r="A8" s="29" t="s">
        <v>161</v>
      </c>
      <c r="B8" s="12" t="s">
        <v>252</v>
      </c>
      <c r="C8" s="2" t="s">
        <v>7</v>
      </c>
      <c r="D8" s="2" t="s">
        <v>59</v>
      </c>
      <c r="E8" s="2"/>
      <c r="F8" s="6"/>
      <c r="G8" s="75">
        <f t="shared" ref="G8:H8" si="2">+G9</f>
        <v>5636.7000000000007</v>
      </c>
      <c r="H8" s="70">
        <f t="shared" si="2"/>
        <v>5636.7000000000007</v>
      </c>
    </row>
    <row r="9" spans="1:8" ht="63.75" customHeight="1" x14ac:dyDescent="0.3">
      <c r="A9" s="29" t="s">
        <v>432</v>
      </c>
      <c r="B9" s="12" t="s">
        <v>252</v>
      </c>
      <c r="C9" s="2" t="s">
        <v>7</v>
      </c>
      <c r="D9" s="2" t="s">
        <v>59</v>
      </c>
      <c r="E9" s="2" t="s">
        <v>21</v>
      </c>
      <c r="F9" s="6"/>
      <c r="G9" s="75">
        <f t="shared" ref="G9:H10" si="3">+G10</f>
        <v>5636.7000000000007</v>
      </c>
      <c r="H9" s="70">
        <f t="shared" si="3"/>
        <v>5636.7000000000007</v>
      </c>
    </row>
    <row r="10" spans="1:8" ht="20.25" x14ac:dyDescent="0.3">
      <c r="A10" s="29" t="s">
        <v>301</v>
      </c>
      <c r="B10" s="12" t="s">
        <v>252</v>
      </c>
      <c r="C10" s="2" t="s">
        <v>7</v>
      </c>
      <c r="D10" s="2" t="s">
        <v>59</v>
      </c>
      <c r="E10" s="2" t="s">
        <v>433</v>
      </c>
      <c r="F10" s="6"/>
      <c r="G10" s="75">
        <f t="shared" si="3"/>
        <v>5636.7000000000007</v>
      </c>
      <c r="H10" s="70">
        <f t="shared" si="3"/>
        <v>5636.7000000000007</v>
      </c>
    </row>
    <row r="11" spans="1:8" ht="37.5" x14ac:dyDescent="0.3">
      <c r="A11" s="30" t="s">
        <v>13</v>
      </c>
      <c r="B11" s="12" t="s">
        <v>252</v>
      </c>
      <c r="C11" s="2" t="s">
        <v>7</v>
      </c>
      <c r="D11" s="2" t="s">
        <v>59</v>
      </c>
      <c r="E11" s="2" t="s">
        <v>358</v>
      </c>
      <c r="F11" s="6"/>
      <c r="G11" s="75">
        <f t="shared" ref="G11:H11" si="4">+G12+G15</f>
        <v>5636.7000000000007</v>
      </c>
      <c r="H11" s="70">
        <f t="shared" si="4"/>
        <v>5636.7000000000007</v>
      </c>
    </row>
    <row r="12" spans="1:8" ht="20.25" x14ac:dyDescent="0.3">
      <c r="A12" s="30" t="s">
        <v>162</v>
      </c>
      <c r="B12" s="12" t="s">
        <v>252</v>
      </c>
      <c r="C12" s="2" t="s">
        <v>7</v>
      </c>
      <c r="D12" s="2" t="s">
        <v>59</v>
      </c>
      <c r="E12" s="2" t="s">
        <v>523</v>
      </c>
      <c r="F12" s="6"/>
      <c r="G12" s="75">
        <f t="shared" ref="G12:H12" si="5">+G13+G14</f>
        <v>4227.3</v>
      </c>
      <c r="H12" s="70">
        <f t="shared" si="5"/>
        <v>4227.3</v>
      </c>
    </row>
    <row r="13" spans="1:8" ht="37.5" x14ac:dyDescent="0.3">
      <c r="A13" s="31" t="s">
        <v>18</v>
      </c>
      <c r="B13" s="12" t="s">
        <v>252</v>
      </c>
      <c r="C13" s="2" t="s">
        <v>7</v>
      </c>
      <c r="D13" s="2" t="s">
        <v>59</v>
      </c>
      <c r="E13" s="2" t="s">
        <v>523</v>
      </c>
      <c r="F13" s="6" t="s">
        <v>19</v>
      </c>
      <c r="G13" s="75">
        <v>3453.1</v>
      </c>
      <c r="H13" s="70">
        <v>3453.1</v>
      </c>
    </row>
    <row r="14" spans="1:8" ht="37.5" x14ac:dyDescent="0.3">
      <c r="A14" s="31" t="s">
        <v>23</v>
      </c>
      <c r="B14" s="12" t="s">
        <v>252</v>
      </c>
      <c r="C14" s="2" t="s">
        <v>7</v>
      </c>
      <c r="D14" s="2" t="s">
        <v>59</v>
      </c>
      <c r="E14" s="2" t="s">
        <v>523</v>
      </c>
      <c r="F14" s="6" t="s">
        <v>24</v>
      </c>
      <c r="G14" s="75">
        <v>774.2</v>
      </c>
      <c r="H14" s="70">
        <v>774.2</v>
      </c>
    </row>
    <row r="15" spans="1:8" ht="37.5" x14ac:dyDescent="0.3">
      <c r="A15" s="29" t="s">
        <v>56</v>
      </c>
      <c r="B15" s="12" t="s">
        <v>252</v>
      </c>
      <c r="C15" s="2" t="s">
        <v>7</v>
      </c>
      <c r="D15" s="2" t="s">
        <v>59</v>
      </c>
      <c r="E15" s="2" t="s">
        <v>419</v>
      </c>
      <c r="F15" s="6"/>
      <c r="G15" s="75">
        <f t="shared" ref="G15:H15" si="6">+G16</f>
        <v>1409.4</v>
      </c>
      <c r="H15" s="70">
        <f t="shared" si="6"/>
        <v>1409.4</v>
      </c>
    </row>
    <row r="16" spans="1:8" ht="37.5" x14ac:dyDescent="0.3">
      <c r="A16" s="31" t="s">
        <v>18</v>
      </c>
      <c r="B16" s="12" t="s">
        <v>252</v>
      </c>
      <c r="C16" s="2" t="s">
        <v>7</v>
      </c>
      <c r="D16" s="2" t="s">
        <v>59</v>
      </c>
      <c r="E16" s="2" t="s">
        <v>419</v>
      </c>
      <c r="F16" s="6" t="s">
        <v>19</v>
      </c>
      <c r="G16" s="75">
        <v>1409.4</v>
      </c>
      <c r="H16" s="70">
        <v>1409.4</v>
      </c>
    </row>
    <row r="17" spans="1:8" ht="20.25" x14ac:dyDescent="0.3">
      <c r="A17" s="29" t="s">
        <v>34</v>
      </c>
      <c r="B17" s="12" t="s">
        <v>252</v>
      </c>
      <c r="C17" s="2" t="s">
        <v>7</v>
      </c>
      <c r="D17" s="2" t="s">
        <v>35</v>
      </c>
      <c r="E17" s="2"/>
      <c r="F17" s="6"/>
      <c r="G17" s="75">
        <f t="shared" ref="G17:H17" si="7">+G18</f>
        <v>404.3</v>
      </c>
      <c r="H17" s="70">
        <f t="shared" si="7"/>
        <v>404.3</v>
      </c>
    </row>
    <row r="18" spans="1:8" ht="60" customHeight="1" x14ac:dyDescent="0.3">
      <c r="A18" s="29" t="s">
        <v>432</v>
      </c>
      <c r="B18" s="12" t="s">
        <v>252</v>
      </c>
      <c r="C18" s="2" t="s">
        <v>7</v>
      </c>
      <c r="D18" s="2" t="s">
        <v>35</v>
      </c>
      <c r="E18" s="2" t="s">
        <v>21</v>
      </c>
      <c r="F18" s="6"/>
      <c r="G18" s="75">
        <f t="shared" ref="G18:H21" si="8">+G19</f>
        <v>404.3</v>
      </c>
      <c r="H18" s="70">
        <f t="shared" si="8"/>
        <v>404.3</v>
      </c>
    </row>
    <row r="19" spans="1:8" ht="20.25" x14ac:dyDescent="0.3">
      <c r="A19" s="29" t="s">
        <v>301</v>
      </c>
      <c r="B19" s="12" t="s">
        <v>252</v>
      </c>
      <c r="C19" s="2" t="s">
        <v>7</v>
      </c>
      <c r="D19" s="2" t="s">
        <v>35</v>
      </c>
      <c r="E19" s="2" t="s">
        <v>433</v>
      </c>
      <c r="F19" s="6"/>
      <c r="G19" s="75">
        <f t="shared" si="8"/>
        <v>404.3</v>
      </c>
      <c r="H19" s="70">
        <f t="shared" si="8"/>
        <v>404.3</v>
      </c>
    </row>
    <row r="20" spans="1:8" ht="37.5" x14ac:dyDescent="0.3">
      <c r="A20" s="32" t="s">
        <v>37</v>
      </c>
      <c r="B20" s="12" t="s">
        <v>252</v>
      </c>
      <c r="C20" s="2" t="s">
        <v>7</v>
      </c>
      <c r="D20" s="2" t="s">
        <v>35</v>
      </c>
      <c r="E20" s="20" t="s">
        <v>434</v>
      </c>
      <c r="F20" s="6"/>
      <c r="G20" s="75">
        <f t="shared" si="8"/>
        <v>404.3</v>
      </c>
      <c r="H20" s="70">
        <f t="shared" si="8"/>
        <v>404.3</v>
      </c>
    </row>
    <row r="21" spans="1:8" ht="56.25" x14ac:dyDescent="0.3">
      <c r="A21" s="32" t="s">
        <v>38</v>
      </c>
      <c r="B21" s="12" t="s">
        <v>252</v>
      </c>
      <c r="C21" s="2" t="s">
        <v>7</v>
      </c>
      <c r="D21" s="3">
        <v>13</v>
      </c>
      <c r="E21" s="20" t="s">
        <v>537</v>
      </c>
      <c r="F21" s="6"/>
      <c r="G21" s="75">
        <f t="shared" si="8"/>
        <v>404.3</v>
      </c>
      <c r="H21" s="70">
        <f t="shared" si="8"/>
        <v>404.3</v>
      </c>
    </row>
    <row r="22" spans="1:8" ht="20.25" x14ac:dyDescent="0.3">
      <c r="A22" s="30" t="s">
        <v>41</v>
      </c>
      <c r="B22" s="12" t="s">
        <v>252</v>
      </c>
      <c r="C22" s="2" t="s">
        <v>7</v>
      </c>
      <c r="D22" s="2" t="s">
        <v>35</v>
      </c>
      <c r="E22" s="2" t="s">
        <v>537</v>
      </c>
      <c r="F22" s="6" t="s">
        <v>42</v>
      </c>
      <c r="G22" s="75">
        <v>404.3</v>
      </c>
      <c r="H22" s="70">
        <v>404.3</v>
      </c>
    </row>
    <row r="23" spans="1:8" ht="20.25" x14ac:dyDescent="0.3">
      <c r="A23" s="31" t="s">
        <v>127</v>
      </c>
      <c r="B23" s="12" t="s">
        <v>252</v>
      </c>
      <c r="C23" s="2" t="s">
        <v>128</v>
      </c>
      <c r="D23" s="2" t="s">
        <v>8</v>
      </c>
      <c r="E23" s="2"/>
      <c r="F23" s="6"/>
      <c r="G23" s="75">
        <f t="shared" ref="G23:H23" si="9">SUM(G24)</f>
        <v>35</v>
      </c>
      <c r="H23" s="70">
        <f t="shared" si="9"/>
        <v>35</v>
      </c>
    </row>
    <row r="24" spans="1:8" ht="20.25" x14ac:dyDescent="0.3">
      <c r="A24" s="31" t="s">
        <v>129</v>
      </c>
      <c r="B24" s="12" t="s">
        <v>252</v>
      </c>
      <c r="C24" s="2" t="s">
        <v>128</v>
      </c>
      <c r="D24" s="2" t="s">
        <v>128</v>
      </c>
      <c r="E24" s="2"/>
      <c r="F24" s="6"/>
      <c r="G24" s="75">
        <f t="shared" ref="G24:H25" si="10">SUM(G25)</f>
        <v>35</v>
      </c>
      <c r="H24" s="70">
        <f t="shared" si="10"/>
        <v>35</v>
      </c>
    </row>
    <row r="25" spans="1:8" ht="56.25" x14ac:dyDescent="0.3">
      <c r="A25" s="32" t="s">
        <v>330</v>
      </c>
      <c r="B25" s="12" t="s">
        <v>252</v>
      </c>
      <c r="C25" s="2" t="s">
        <v>128</v>
      </c>
      <c r="D25" s="2" t="s">
        <v>128</v>
      </c>
      <c r="E25" s="4" t="s">
        <v>132</v>
      </c>
      <c r="F25" s="6"/>
      <c r="G25" s="75">
        <f t="shared" si="10"/>
        <v>35</v>
      </c>
      <c r="H25" s="70">
        <f t="shared" si="10"/>
        <v>35</v>
      </c>
    </row>
    <row r="26" spans="1:8" ht="20.25" x14ac:dyDescent="0.3">
      <c r="A26" s="32" t="s">
        <v>301</v>
      </c>
      <c r="B26" s="12" t="s">
        <v>252</v>
      </c>
      <c r="C26" s="2" t="s">
        <v>128</v>
      </c>
      <c r="D26" s="2" t="s">
        <v>128</v>
      </c>
      <c r="E26" s="20" t="s">
        <v>133</v>
      </c>
      <c r="F26" s="6"/>
      <c r="G26" s="75">
        <f t="shared" ref="G26:H26" si="11">SUM(G28)</f>
        <v>35</v>
      </c>
      <c r="H26" s="70">
        <f t="shared" si="11"/>
        <v>35</v>
      </c>
    </row>
    <row r="27" spans="1:8" ht="20.25" x14ac:dyDescent="0.3">
      <c r="A27" s="33" t="s">
        <v>50</v>
      </c>
      <c r="B27" s="12" t="s">
        <v>252</v>
      </c>
      <c r="C27" s="2" t="s">
        <v>128</v>
      </c>
      <c r="D27" s="2" t="s">
        <v>128</v>
      </c>
      <c r="E27" s="20" t="s">
        <v>134</v>
      </c>
      <c r="F27" s="6"/>
      <c r="G27" s="75">
        <f t="shared" ref="G27:H27" si="12">SUM(G28)</f>
        <v>35</v>
      </c>
      <c r="H27" s="70">
        <f t="shared" si="12"/>
        <v>35</v>
      </c>
    </row>
    <row r="28" spans="1:8" ht="37.5" x14ac:dyDescent="0.3">
      <c r="A28" s="30" t="s">
        <v>163</v>
      </c>
      <c r="B28" s="12" t="s">
        <v>252</v>
      </c>
      <c r="C28" s="2" t="s">
        <v>128</v>
      </c>
      <c r="D28" s="2" t="s">
        <v>128</v>
      </c>
      <c r="E28" s="20" t="s">
        <v>431</v>
      </c>
      <c r="F28" s="6"/>
      <c r="G28" s="75">
        <f t="shared" ref="G28:H28" si="13">SUM(G29+G30)</f>
        <v>35</v>
      </c>
      <c r="H28" s="70">
        <f t="shared" si="13"/>
        <v>35</v>
      </c>
    </row>
    <row r="29" spans="1:8" ht="37.5" x14ac:dyDescent="0.3">
      <c r="A29" s="31" t="s">
        <v>23</v>
      </c>
      <c r="B29" s="12" t="s">
        <v>252</v>
      </c>
      <c r="C29" s="2" t="s">
        <v>128</v>
      </c>
      <c r="D29" s="2" t="s">
        <v>128</v>
      </c>
      <c r="E29" s="20" t="s">
        <v>431</v>
      </c>
      <c r="F29" s="6" t="s">
        <v>24</v>
      </c>
      <c r="G29" s="75">
        <v>15</v>
      </c>
      <c r="H29" s="70">
        <v>15</v>
      </c>
    </row>
    <row r="30" spans="1:8" ht="20.25" x14ac:dyDescent="0.3">
      <c r="A30" s="30" t="s">
        <v>39</v>
      </c>
      <c r="B30" s="12" t="s">
        <v>252</v>
      </c>
      <c r="C30" s="2" t="s">
        <v>128</v>
      </c>
      <c r="D30" s="2" t="s">
        <v>128</v>
      </c>
      <c r="E30" s="20" t="s">
        <v>431</v>
      </c>
      <c r="F30" s="6" t="s">
        <v>40</v>
      </c>
      <c r="G30" s="75">
        <v>20</v>
      </c>
      <c r="H30" s="70">
        <v>20</v>
      </c>
    </row>
    <row r="31" spans="1:8" ht="41.25" customHeight="1" x14ac:dyDescent="0.3">
      <c r="A31" s="34" t="s">
        <v>262</v>
      </c>
      <c r="B31" s="59" t="s">
        <v>253</v>
      </c>
      <c r="C31" s="21"/>
      <c r="D31" s="21"/>
      <c r="E31" s="21"/>
      <c r="F31" s="60"/>
      <c r="G31" s="76">
        <f t="shared" ref="G31:H31" si="14">+G32</f>
        <v>2725.5</v>
      </c>
      <c r="H31" s="71">
        <f t="shared" si="14"/>
        <v>2725.5</v>
      </c>
    </row>
    <row r="32" spans="1:8" ht="20.25" x14ac:dyDescent="0.3">
      <c r="A32" s="28" t="s">
        <v>6</v>
      </c>
      <c r="B32" s="12" t="s">
        <v>253</v>
      </c>
      <c r="C32" s="2" t="s">
        <v>7</v>
      </c>
      <c r="D32" s="2" t="s">
        <v>8</v>
      </c>
      <c r="E32" s="2"/>
      <c r="F32" s="6"/>
      <c r="G32" s="75">
        <f t="shared" ref="G32:H33" si="15">+G33</f>
        <v>2725.5</v>
      </c>
      <c r="H32" s="70">
        <f t="shared" si="15"/>
        <v>2725.5</v>
      </c>
    </row>
    <row r="33" spans="1:8" ht="56.25" x14ac:dyDescent="0.3">
      <c r="A33" s="29" t="s">
        <v>171</v>
      </c>
      <c r="B33" s="12" t="s">
        <v>253</v>
      </c>
      <c r="C33" s="2" t="s">
        <v>7</v>
      </c>
      <c r="D33" s="2" t="s">
        <v>84</v>
      </c>
      <c r="E33" s="2"/>
      <c r="F33" s="6"/>
      <c r="G33" s="75">
        <f t="shared" si="15"/>
        <v>2725.5</v>
      </c>
      <c r="H33" s="70">
        <f t="shared" si="15"/>
        <v>2725.5</v>
      </c>
    </row>
    <row r="34" spans="1:8" ht="37.5" x14ac:dyDescent="0.3">
      <c r="A34" s="29" t="s">
        <v>535</v>
      </c>
      <c r="B34" s="12" t="s">
        <v>253</v>
      </c>
      <c r="C34" s="2" t="s">
        <v>7</v>
      </c>
      <c r="D34" s="2" t="s">
        <v>84</v>
      </c>
      <c r="E34" s="2" t="s">
        <v>54</v>
      </c>
      <c r="F34" s="6"/>
      <c r="G34" s="75">
        <f t="shared" ref="G34:H34" si="16">+G35</f>
        <v>2725.5</v>
      </c>
      <c r="H34" s="70">
        <f t="shared" si="16"/>
        <v>2725.5</v>
      </c>
    </row>
    <row r="35" spans="1:8" ht="20.25" x14ac:dyDescent="0.3">
      <c r="A35" s="29" t="s">
        <v>301</v>
      </c>
      <c r="B35" s="12" t="s">
        <v>253</v>
      </c>
      <c r="C35" s="2" t="s">
        <v>7</v>
      </c>
      <c r="D35" s="2" t="s">
        <v>84</v>
      </c>
      <c r="E35" s="2" t="s">
        <v>356</v>
      </c>
      <c r="F35" s="6"/>
      <c r="G35" s="75">
        <f>+G36+G40</f>
        <v>2725.5</v>
      </c>
      <c r="H35" s="70">
        <f>+H36+H40</f>
        <v>2725.5</v>
      </c>
    </row>
    <row r="36" spans="1:8" ht="20.25" x14ac:dyDescent="0.3">
      <c r="A36" s="29" t="s">
        <v>536</v>
      </c>
      <c r="B36" s="12" t="s">
        <v>253</v>
      </c>
      <c r="C36" s="2" t="s">
        <v>7</v>
      </c>
      <c r="D36" s="2" t="s">
        <v>84</v>
      </c>
      <c r="E36" s="2" t="s">
        <v>355</v>
      </c>
      <c r="F36" s="6"/>
      <c r="G36" s="75">
        <f t="shared" ref="G36:H36" si="17">+G37</f>
        <v>1861.4</v>
      </c>
      <c r="H36" s="70">
        <f t="shared" si="17"/>
        <v>1861.4</v>
      </c>
    </row>
    <row r="37" spans="1:8" ht="20.25" x14ac:dyDescent="0.3">
      <c r="A37" s="29" t="s">
        <v>172</v>
      </c>
      <c r="B37" s="12" t="s">
        <v>253</v>
      </c>
      <c r="C37" s="2" t="s">
        <v>7</v>
      </c>
      <c r="D37" s="2" t="s">
        <v>84</v>
      </c>
      <c r="E37" s="2" t="s">
        <v>525</v>
      </c>
      <c r="F37" s="6"/>
      <c r="G37" s="75">
        <f>+G38+G39</f>
        <v>1861.4</v>
      </c>
      <c r="H37" s="70">
        <f>+H38+H39</f>
        <v>1861.4</v>
      </c>
    </row>
    <row r="38" spans="1:8" ht="37.5" x14ac:dyDescent="0.3">
      <c r="A38" s="31" t="s">
        <v>18</v>
      </c>
      <c r="B38" s="12" t="s">
        <v>253</v>
      </c>
      <c r="C38" s="2" t="s">
        <v>7</v>
      </c>
      <c r="D38" s="2" t="s">
        <v>84</v>
      </c>
      <c r="E38" s="2" t="s">
        <v>525</v>
      </c>
      <c r="F38" s="6" t="s">
        <v>19</v>
      </c>
      <c r="G38" s="75">
        <v>1621.2</v>
      </c>
      <c r="H38" s="70">
        <v>1621.2</v>
      </c>
    </row>
    <row r="39" spans="1:8" ht="37.5" x14ac:dyDescent="0.3">
      <c r="A39" s="31" t="s">
        <v>23</v>
      </c>
      <c r="B39" s="12" t="s">
        <v>253</v>
      </c>
      <c r="C39" s="2" t="s">
        <v>7</v>
      </c>
      <c r="D39" s="2" t="s">
        <v>84</v>
      </c>
      <c r="E39" s="2" t="s">
        <v>525</v>
      </c>
      <c r="F39" s="6" t="s">
        <v>24</v>
      </c>
      <c r="G39" s="75">
        <v>240.2</v>
      </c>
      <c r="H39" s="70">
        <v>240.2</v>
      </c>
    </row>
    <row r="40" spans="1:8" ht="37.5" x14ac:dyDescent="0.3">
      <c r="A40" s="30" t="s">
        <v>56</v>
      </c>
      <c r="B40" s="12" t="s">
        <v>253</v>
      </c>
      <c r="C40" s="2" t="s">
        <v>7</v>
      </c>
      <c r="D40" s="2" t="s">
        <v>84</v>
      </c>
      <c r="E40" s="3" t="s">
        <v>418</v>
      </c>
      <c r="F40" s="61"/>
      <c r="G40" s="75">
        <f t="shared" ref="G40:H40" si="18">+G41</f>
        <v>864.1</v>
      </c>
      <c r="H40" s="70">
        <f t="shared" si="18"/>
        <v>864.1</v>
      </c>
    </row>
    <row r="41" spans="1:8" ht="37.5" x14ac:dyDescent="0.3">
      <c r="A41" s="31" t="s">
        <v>18</v>
      </c>
      <c r="B41" s="12" t="s">
        <v>253</v>
      </c>
      <c r="C41" s="2" t="s">
        <v>7</v>
      </c>
      <c r="D41" s="2" t="s">
        <v>84</v>
      </c>
      <c r="E41" s="2" t="s">
        <v>418</v>
      </c>
      <c r="F41" s="6" t="s">
        <v>19</v>
      </c>
      <c r="G41" s="75">
        <v>864.1</v>
      </c>
      <c r="H41" s="70">
        <v>864.1</v>
      </c>
    </row>
    <row r="42" spans="1:8" ht="30" customHeight="1" x14ac:dyDescent="0.3">
      <c r="A42" s="35" t="s">
        <v>263</v>
      </c>
      <c r="B42" s="59" t="s">
        <v>254</v>
      </c>
      <c r="C42" s="21"/>
      <c r="D42" s="21"/>
      <c r="E42" s="21"/>
      <c r="F42" s="60"/>
      <c r="G42" s="76">
        <f>G43+G127+G134+G177+G228+G253+G260+G267+G283+G304</f>
        <v>492580.99999999994</v>
      </c>
      <c r="H42" s="71">
        <f>H43+H127+H134+H177+H228+H253+H260+H267+H283+H304</f>
        <v>491905.19999999995</v>
      </c>
    </row>
    <row r="43" spans="1:8" ht="20.25" x14ac:dyDescent="0.3">
      <c r="A43" s="28" t="s">
        <v>6</v>
      </c>
      <c r="B43" s="12" t="s">
        <v>254</v>
      </c>
      <c r="C43" s="2" t="s">
        <v>7</v>
      </c>
      <c r="D43" s="2" t="s">
        <v>8</v>
      </c>
      <c r="E43" s="2"/>
      <c r="F43" s="6"/>
      <c r="G43" s="75">
        <f>+G49+G74+G68+G44</f>
        <v>358468.49999999994</v>
      </c>
      <c r="H43" s="70">
        <f>+H49+H74+H68+H44</f>
        <v>358442.3</v>
      </c>
    </row>
    <row r="44" spans="1:8" ht="37.5" x14ac:dyDescent="0.3">
      <c r="A44" s="24" t="s">
        <v>9</v>
      </c>
      <c r="B44" s="12" t="s">
        <v>254</v>
      </c>
      <c r="C44" s="4" t="s">
        <v>7</v>
      </c>
      <c r="D44" s="4" t="s">
        <v>10</v>
      </c>
      <c r="E44" s="4"/>
      <c r="F44" s="62"/>
      <c r="G44" s="77">
        <f t="shared" ref="G44:H44" si="19">+G45</f>
        <v>5556.6</v>
      </c>
      <c r="H44" s="72">
        <f t="shared" si="19"/>
        <v>5556.6</v>
      </c>
    </row>
    <row r="45" spans="1:8" ht="20.25" x14ac:dyDescent="0.3">
      <c r="A45" s="24" t="s">
        <v>11</v>
      </c>
      <c r="B45" s="12" t="s">
        <v>254</v>
      </c>
      <c r="C45" s="4" t="s">
        <v>7</v>
      </c>
      <c r="D45" s="4" t="s">
        <v>10</v>
      </c>
      <c r="E45" s="4" t="s">
        <v>12</v>
      </c>
      <c r="F45" s="62"/>
      <c r="G45" s="77">
        <f t="shared" ref="G45:H45" si="20">+G46</f>
        <v>5556.6</v>
      </c>
      <c r="H45" s="72">
        <f t="shared" si="20"/>
        <v>5556.6</v>
      </c>
    </row>
    <row r="46" spans="1:8" ht="37.5" x14ac:dyDescent="0.3">
      <c r="A46" s="32" t="s">
        <v>13</v>
      </c>
      <c r="B46" s="12" t="s">
        <v>254</v>
      </c>
      <c r="C46" s="4" t="s">
        <v>7</v>
      </c>
      <c r="D46" s="4" t="s">
        <v>10</v>
      </c>
      <c r="E46" s="20" t="s">
        <v>14</v>
      </c>
      <c r="F46" s="62" t="s">
        <v>15</v>
      </c>
      <c r="G46" s="77">
        <f t="shared" ref="G46:H46" si="21">+G47</f>
        <v>5556.6</v>
      </c>
      <c r="H46" s="72">
        <f t="shared" si="21"/>
        <v>5556.6</v>
      </c>
    </row>
    <row r="47" spans="1:8" ht="37.5" x14ac:dyDescent="0.3">
      <c r="A47" s="32" t="s">
        <v>16</v>
      </c>
      <c r="B47" s="12" t="s">
        <v>254</v>
      </c>
      <c r="C47" s="4" t="s">
        <v>7</v>
      </c>
      <c r="D47" s="4" t="s">
        <v>10</v>
      </c>
      <c r="E47" s="20" t="s">
        <v>17</v>
      </c>
      <c r="F47" s="62"/>
      <c r="G47" s="77">
        <f t="shared" ref="G47:H47" si="22">+G48</f>
        <v>5556.6</v>
      </c>
      <c r="H47" s="72">
        <f t="shared" si="22"/>
        <v>5556.6</v>
      </c>
    </row>
    <row r="48" spans="1:8" ht="37.5" x14ac:dyDescent="0.3">
      <c r="A48" s="36" t="s">
        <v>18</v>
      </c>
      <c r="B48" s="12" t="s">
        <v>254</v>
      </c>
      <c r="C48" s="4" t="s">
        <v>7</v>
      </c>
      <c r="D48" s="4" t="s">
        <v>10</v>
      </c>
      <c r="E48" s="4" t="s">
        <v>17</v>
      </c>
      <c r="F48" s="62" t="s">
        <v>19</v>
      </c>
      <c r="G48" s="75">
        <v>5556.6</v>
      </c>
      <c r="H48" s="70">
        <v>5556.6</v>
      </c>
    </row>
    <row r="49" spans="1:8" ht="56.25" x14ac:dyDescent="0.3">
      <c r="A49" s="24" t="s">
        <v>274</v>
      </c>
      <c r="B49" s="12" t="s">
        <v>254</v>
      </c>
      <c r="C49" s="4" t="s">
        <v>7</v>
      </c>
      <c r="D49" s="4" t="s">
        <v>20</v>
      </c>
      <c r="E49" s="4"/>
      <c r="F49" s="62"/>
      <c r="G49" s="77">
        <f t="shared" ref="G49:H49" si="23">+G50</f>
        <v>135850.5</v>
      </c>
      <c r="H49" s="72">
        <f t="shared" si="23"/>
        <v>135850.5</v>
      </c>
    </row>
    <row r="50" spans="1:8" ht="60" customHeight="1" x14ac:dyDescent="0.3">
      <c r="A50" s="29" t="s">
        <v>432</v>
      </c>
      <c r="B50" s="12" t="s">
        <v>254</v>
      </c>
      <c r="C50" s="2" t="s">
        <v>7</v>
      </c>
      <c r="D50" s="2" t="s">
        <v>20</v>
      </c>
      <c r="E50" s="2" t="s">
        <v>21</v>
      </c>
      <c r="F50" s="6"/>
      <c r="G50" s="75">
        <f t="shared" ref="G50:H50" si="24">+G51</f>
        <v>135850.5</v>
      </c>
      <c r="H50" s="70">
        <f t="shared" si="24"/>
        <v>135850.5</v>
      </c>
    </row>
    <row r="51" spans="1:8" ht="20.25" x14ac:dyDescent="0.3">
      <c r="A51" s="29" t="s">
        <v>301</v>
      </c>
      <c r="B51" s="12" t="s">
        <v>254</v>
      </c>
      <c r="C51" s="2" t="s">
        <v>7</v>
      </c>
      <c r="D51" s="2" t="s">
        <v>20</v>
      </c>
      <c r="E51" s="2" t="s">
        <v>433</v>
      </c>
      <c r="F51" s="6"/>
      <c r="G51" s="75">
        <f>G52</f>
        <v>135850.5</v>
      </c>
      <c r="H51" s="70">
        <f>H52</f>
        <v>135850.5</v>
      </c>
    </row>
    <row r="52" spans="1:8" ht="37.5" x14ac:dyDescent="0.3">
      <c r="A52" s="32" t="s">
        <v>13</v>
      </c>
      <c r="B52" s="12" t="s">
        <v>254</v>
      </c>
      <c r="C52" s="2" t="s">
        <v>7</v>
      </c>
      <c r="D52" s="2" t="s">
        <v>20</v>
      </c>
      <c r="E52" s="2" t="s">
        <v>358</v>
      </c>
      <c r="F52" s="6"/>
      <c r="G52" s="75">
        <f>+G53+G56+G60+G62+G65</f>
        <v>135850.5</v>
      </c>
      <c r="H52" s="70">
        <f>+H53+H56+H60+H62+H65</f>
        <v>135850.5</v>
      </c>
    </row>
    <row r="53" spans="1:8" ht="37.5" x14ac:dyDescent="0.3">
      <c r="A53" s="32" t="s">
        <v>25</v>
      </c>
      <c r="B53" s="12" t="s">
        <v>254</v>
      </c>
      <c r="C53" s="2" t="s">
        <v>7</v>
      </c>
      <c r="D53" s="2" t="s">
        <v>20</v>
      </c>
      <c r="E53" s="2" t="s">
        <v>524</v>
      </c>
      <c r="F53" s="6"/>
      <c r="G53" s="75">
        <f>+G54+G55</f>
        <v>44978.2</v>
      </c>
      <c r="H53" s="70">
        <f>+H54+H55</f>
        <v>44978.2</v>
      </c>
    </row>
    <row r="54" spans="1:8" ht="37.5" x14ac:dyDescent="0.3">
      <c r="A54" s="31" t="s">
        <v>18</v>
      </c>
      <c r="B54" s="12" t="s">
        <v>254</v>
      </c>
      <c r="C54" s="2" t="s">
        <v>7</v>
      </c>
      <c r="D54" s="2" t="s">
        <v>20</v>
      </c>
      <c r="E54" s="2" t="s">
        <v>524</v>
      </c>
      <c r="F54" s="6" t="s">
        <v>19</v>
      </c>
      <c r="G54" s="75">
        <v>40106.199999999997</v>
      </c>
      <c r="H54" s="70">
        <v>40106.199999999997</v>
      </c>
    </row>
    <row r="55" spans="1:8" ht="37.5" x14ac:dyDescent="0.3">
      <c r="A55" s="31" t="s">
        <v>23</v>
      </c>
      <c r="B55" s="12" t="s">
        <v>254</v>
      </c>
      <c r="C55" s="2" t="s">
        <v>7</v>
      </c>
      <c r="D55" s="2" t="s">
        <v>20</v>
      </c>
      <c r="E55" s="2" t="s">
        <v>524</v>
      </c>
      <c r="F55" s="6" t="s">
        <v>24</v>
      </c>
      <c r="G55" s="75">
        <v>4872</v>
      </c>
      <c r="H55" s="70">
        <v>4872</v>
      </c>
    </row>
    <row r="56" spans="1:8" ht="37.5" x14ac:dyDescent="0.3">
      <c r="A56" s="32" t="s">
        <v>28</v>
      </c>
      <c r="B56" s="12" t="s">
        <v>254</v>
      </c>
      <c r="C56" s="2" t="s">
        <v>7</v>
      </c>
      <c r="D56" s="2" t="s">
        <v>20</v>
      </c>
      <c r="E56" s="2" t="s">
        <v>438</v>
      </c>
      <c r="F56" s="6"/>
      <c r="G56" s="75">
        <f>+G57+G58+G59</f>
        <v>59330.3</v>
      </c>
      <c r="H56" s="70">
        <f>+H57+H58+H59</f>
        <v>59330.3</v>
      </c>
    </row>
    <row r="57" spans="1:8" ht="37.5" x14ac:dyDescent="0.3">
      <c r="A57" s="31" t="s">
        <v>18</v>
      </c>
      <c r="B57" s="12" t="s">
        <v>254</v>
      </c>
      <c r="C57" s="2" t="s">
        <v>7</v>
      </c>
      <c r="D57" s="2" t="s">
        <v>20</v>
      </c>
      <c r="E57" s="2" t="s">
        <v>438</v>
      </c>
      <c r="F57" s="6" t="s">
        <v>19</v>
      </c>
      <c r="G57" s="75">
        <v>49409.3</v>
      </c>
      <c r="H57" s="70">
        <v>49409.3</v>
      </c>
    </row>
    <row r="58" spans="1:8" ht="37.5" x14ac:dyDescent="0.3">
      <c r="A58" s="31" t="s">
        <v>23</v>
      </c>
      <c r="B58" s="12" t="s">
        <v>254</v>
      </c>
      <c r="C58" s="2" t="s">
        <v>7</v>
      </c>
      <c r="D58" s="2" t="s">
        <v>20</v>
      </c>
      <c r="E58" s="2" t="s">
        <v>438</v>
      </c>
      <c r="F58" s="6" t="s">
        <v>24</v>
      </c>
      <c r="G58" s="75">
        <v>9871.7000000000007</v>
      </c>
      <c r="H58" s="70">
        <v>9871.7000000000007</v>
      </c>
    </row>
    <row r="59" spans="1:8" ht="20.25" x14ac:dyDescent="0.3">
      <c r="A59" s="31" t="s">
        <v>26</v>
      </c>
      <c r="B59" s="12" t="s">
        <v>254</v>
      </c>
      <c r="C59" s="2" t="s">
        <v>7</v>
      </c>
      <c r="D59" s="2" t="s">
        <v>20</v>
      </c>
      <c r="E59" s="2" t="s">
        <v>438</v>
      </c>
      <c r="F59" s="6" t="s">
        <v>27</v>
      </c>
      <c r="G59" s="75">
        <v>49.3</v>
      </c>
      <c r="H59" s="70">
        <v>49.3</v>
      </c>
    </row>
    <row r="60" spans="1:8" ht="37.5" x14ac:dyDescent="0.3">
      <c r="A60" s="32" t="s">
        <v>56</v>
      </c>
      <c r="B60" s="12" t="s">
        <v>254</v>
      </c>
      <c r="C60" s="2" t="s">
        <v>7</v>
      </c>
      <c r="D60" s="2" t="s">
        <v>20</v>
      </c>
      <c r="E60" s="2" t="s">
        <v>419</v>
      </c>
      <c r="F60" s="6"/>
      <c r="G60" s="75">
        <f t="shared" ref="G60:H60" si="25">+G61</f>
        <v>26406.799999999999</v>
      </c>
      <c r="H60" s="70">
        <f t="shared" si="25"/>
        <v>26406.799999999999</v>
      </c>
    </row>
    <row r="61" spans="1:8" ht="37.5" x14ac:dyDescent="0.3">
      <c r="A61" s="31" t="s">
        <v>18</v>
      </c>
      <c r="B61" s="12" t="s">
        <v>254</v>
      </c>
      <c r="C61" s="2" t="s">
        <v>7</v>
      </c>
      <c r="D61" s="2" t="s">
        <v>20</v>
      </c>
      <c r="E61" s="2" t="s">
        <v>419</v>
      </c>
      <c r="F61" s="6" t="s">
        <v>19</v>
      </c>
      <c r="G61" s="75">
        <v>26406.799999999999</v>
      </c>
      <c r="H61" s="70">
        <v>26406.799999999999</v>
      </c>
    </row>
    <row r="62" spans="1:8" ht="56.25" x14ac:dyDescent="0.3">
      <c r="A62" s="31" t="s">
        <v>29</v>
      </c>
      <c r="B62" s="12" t="s">
        <v>254</v>
      </c>
      <c r="C62" s="2" t="s">
        <v>7</v>
      </c>
      <c r="D62" s="2" t="s">
        <v>20</v>
      </c>
      <c r="E62" s="2" t="s">
        <v>414</v>
      </c>
      <c r="F62" s="6"/>
      <c r="G62" s="75">
        <f t="shared" ref="G62:H62" si="26">+G63+G64</f>
        <v>1588.8000000000002</v>
      </c>
      <c r="H62" s="70">
        <f t="shared" si="26"/>
        <v>1588.8000000000002</v>
      </c>
    </row>
    <row r="63" spans="1:8" ht="37.5" x14ac:dyDescent="0.3">
      <c r="A63" s="31" t="s">
        <v>18</v>
      </c>
      <c r="B63" s="12" t="s">
        <v>254</v>
      </c>
      <c r="C63" s="2" t="s">
        <v>7</v>
      </c>
      <c r="D63" s="2" t="s">
        <v>20</v>
      </c>
      <c r="E63" s="2" t="s">
        <v>414</v>
      </c>
      <c r="F63" s="6" t="s">
        <v>19</v>
      </c>
      <c r="G63" s="75">
        <v>1459.4</v>
      </c>
      <c r="H63" s="70">
        <v>1459.4</v>
      </c>
    </row>
    <row r="64" spans="1:8" ht="37.5" x14ac:dyDescent="0.3">
      <c r="A64" s="31" t="s">
        <v>23</v>
      </c>
      <c r="B64" s="12" t="s">
        <v>254</v>
      </c>
      <c r="C64" s="2" t="s">
        <v>7</v>
      </c>
      <c r="D64" s="2" t="s">
        <v>20</v>
      </c>
      <c r="E64" s="2" t="s">
        <v>414</v>
      </c>
      <c r="F64" s="6" t="s">
        <v>24</v>
      </c>
      <c r="G64" s="75">
        <v>129.4</v>
      </c>
      <c r="H64" s="70">
        <v>129.4</v>
      </c>
    </row>
    <row r="65" spans="1:8" ht="56.25" x14ac:dyDescent="0.3">
      <c r="A65" s="31" t="s">
        <v>562</v>
      </c>
      <c r="B65" s="12" t="s">
        <v>254</v>
      </c>
      <c r="C65" s="2" t="s">
        <v>7</v>
      </c>
      <c r="D65" s="2" t="s">
        <v>20</v>
      </c>
      <c r="E65" s="2" t="s">
        <v>415</v>
      </c>
      <c r="F65" s="6"/>
      <c r="G65" s="75">
        <f t="shared" ref="G65:H65" si="27">+G66+G67</f>
        <v>3546.4</v>
      </c>
      <c r="H65" s="70">
        <f t="shared" si="27"/>
        <v>3546.4</v>
      </c>
    </row>
    <row r="66" spans="1:8" ht="37.5" x14ac:dyDescent="0.3">
      <c r="A66" s="31" t="s">
        <v>18</v>
      </c>
      <c r="B66" s="12" t="s">
        <v>254</v>
      </c>
      <c r="C66" s="2" t="s">
        <v>7</v>
      </c>
      <c r="D66" s="2" t="s">
        <v>20</v>
      </c>
      <c r="E66" s="2" t="s">
        <v>415</v>
      </c>
      <c r="F66" s="6" t="s">
        <v>19</v>
      </c>
      <c r="G66" s="75">
        <v>3017.5</v>
      </c>
      <c r="H66" s="70">
        <v>3017.5</v>
      </c>
    </row>
    <row r="67" spans="1:8" ht="37.5" x14ac:dyDescent="0.3">
      <c r="A67" s="31" t="s">
        <v>23</v>
      </c>
      <c r="B67" s="12" t="s">
        <v>254</v>
      </c>
      <c r="C67" s="2" t="s">
        <v>7</v>
      </c>
      <c r="D67" s="2" t="s">
        <v>20</v>
      </c>
      <c r="E67" s="2" t="s">
        <v>415</v>
      </c>
      <c r="F67" s="6" t="s">
        <v>24</v>
      </c>
      <c r="G67" s="75">
        <v>528.9</v>
      </c>
      <c r="H67" s="70">
        <v>528.9</v>
      </c>
    </row>
    <row r="68" spans="1:8" ht="20.25" x14ac:dyDescent="0.3">
      <c r="A68" s="24" t="s">
        <v>31</v>
      </c>
      <c r="B68" s="12" t="s">
        <v>254</v>
      </c>
      <c r="C68" s="4" t="s">
        <v>7</v>
      </c>
      <c r="D68" s="4" t="s">
        <v>32</v>
      </c>
      <c r="E68" s="4"/>
      <c r="F68" s="62"/>
      <c r="G68" s="77">
        <f t="shared" ref="G68:H68" si="28">+G69</f>
        <v>30.6</v>
      </c>
      <c r="H68" s="72">
        <f t="shared" si="28"/>
        <v>4.4000000000000004</v>
      </c>
    </row>
    <row r="69" spans="1:8" ht="58.5" customHeight="1" x14ac:dyDescent="0.3">
      <c r="A69" s="29" t="s">
        <v>432</v>
      </c>
      <c r="B69" s="12" t="s">
        <v>254</v>
      </c>
      <c r="C69" s="2" t="s">
        <v>7</v>
      </c>
      <c r="D69" s="2" t="s">
        <v>32</v>
      </c>
      <c r="E69" s="2" t="s">
        <v>21</v>
      </c>
      <c r="F69" s="6"/>
      <c r="G69" s="75">
        <f t="shared" ref="G69:H72" si="29">+G70</f>
        <v>30.6</v>
      </c>
      <c r="H69" s="70">
        <f t="shared" si="29"/>
        <v>4.4000000000000004</v>
      </c>
    </row>
    <row r="70" spans="1:8" ht="20.25" x14ac:dyDescent="0.3">
      <c r="A70" s="29" t="s">
        <v>301</v>
      </c>
      <c r="B70" s="12" t="s">
        <v>254</v>
      </c>
      <c r="C70" s="2" t="s">
        <v>7</v>
      </c>
      <c r="D70" s="2" t="s">
        <v>32</v>
      </c>
      <c r="E70" s="2" t="s">
        <v>433</v>
      </c>
      <c r="F70" s="6"/>
      <c r="G70" s="75">
        <f t="shared" si="29"/>
        <v>30.6</v>
      </c>
      <c r="H70" s="70">
        <f t="shared" si="29"/>
        <v>4.4000000000000004</v>
      </c>
    </row>
    <row r="71" spans="1:8" ht="37.5" x14ac:dyDescent="0.3">
      <c r="A71" s="32" t="s">
        <v>13</v>
      </c>
      <c r="B71" s="12" t="s">
        <v>254</v>
      </c>
      <c r="C71" s="2" t="s">
        <v>7</v>
      </c>
      <c r="D71" s="2" t="s">
        <v>32</v>
      </c>
      <c r="E71" s="2" t="s">
        <v>358</v>
      </c>
      <c r="F71" s="6"/>
      <c r="G71" s="75">
        <f t="shared" si="29"/>
        <v>30.6</v>
      </c>
      <c r="H71" s="70">
        <f t="shared" si="29"/>
        <v>4.4000000000000004</v>
      </c>
    </row>
    <row r="72" spans="1:8" ht="56.25" x14ac:dyDescent="0.3">
      <c r="A72" s="31" t="s">
        <v>33</v>
      </c>
      <c r="B72" s="12" t="s">
        <v>254</v>
      </c>
      <c r="C72" s="2" t="s">
        <v>7</v>
      </c>
      <c r="D72" s="2" t="s">
        <v>32</v>
      </c>
      <c r="E72" s="3" t="s">
        <v>522</v>
      </c>
      <c r="F72" s="61"/>
      <c r="G72" s="75">
        <f t="shared" si="29"/>
        <v>30.6</v>
      </c>
      <c r="H72" s="70">
        <f t="shared" si="29"/>
        <v>4.4000000000000004</v>
      </c>
    </row>
    <row r="73" spans="1:8" ht="37.5" x14ac:dyDescent="0.3">
      <c r="A73" s="31" t="s">
        <v>23</v>
      </c>
      <c r="B73" s="12" t="s">
        <v>254</v>
      </c>
      <c r="C73" s="2" t="s">
        <v>7</v>
      </c>
      <c r="D73" s="2" t="s">
        <v>32</v>
      </c>
      <c r="E73" s="2" t="s">
        <v>522</v>
      </c>
      <c r="F73" s="6" t="s">
        <v>24</v>
      </c>
      <c r="G73" s="75">
        <v>30.6</v>
      </c>
      <c r="H73" s="70">
        <v>4.4000000000000004</v>
      </c>
    </row>
    <row r="74" spans="1:8" ht="20.25" x14ac:dyDescent="0.3">
      <c r="A74" s="24" t="s">
        <v>34</v>
      </c>
      <c r="B74" s="12" t="s">
        <v>254</v>
      </c>
      <c r="C74" s="4" t="s">
        <v>7</v>
      </c>
      <c r="D74" s="4" t="s">
        <v>35</v>
      </c>
      <c r="E74" s="4"/>
      <c r="F74" s="62"/>
      <c r="G74" s="77">
        <f>G75+G118+G103+G111</f>
        <v>217030.8</v>
      </c>
      <c r="H74" s="72">
        <f>H75+H118+H103+H111</f>
        <v>217030.8</v>
      </c>
    </row>
    <row r="75" spans="1:8" ht="60" customHeight="1" x14ac:dyDescent="0.3">
      <c r="A75" s="29" t="s">
        <v>432</v>
      </c>
      <c r="B75" s="12" t="s">
        <v>254</v>
      </c>
      <c r="C75" s="2" t="s">
        <v>7</v>
      </c>
      <c r="D75" s="2" t="s">
        <v>35</v>
      </c>
      <c r="E75" s="2" t="s">
        <v>21</v>
      </c>
      <c r="F75" s="6"/>
      <c r="G75" s="75">
        <f>+G76</f>
        <v>151405.5</v>
      </c>
      <c r="H75" s="70">
        <f>+H76</f>
        <v>151405.5</v>
      </c>
    </row>
    <row r="76" spans="1:8" ht="20.25" x14ac:dyDescent="0.3">
      <c r="A76" s="29" t="s">
        <v>301</v>
      </c>
      <c r="B76" s="12" t="s">
        <v>254</v>
      </c>
      <c r="C76" s="2" t="s">
        <v>7</v>
      </c>
      <c r="D76" s="2" t="s">
        <v>35</v>
      </c>
      <c r="E76" s="2" t="s">
        <v>433</v>
      </c>
      <c r="F76" s="6"/>
      <c r="G76" s="75">
        <f>+G85+G77+G98</f>
        <v>151405.5</v>
      </c>
      <c r="H76" s="70">
        <f>+H85+H77+H98</f>
        <v>151405.5</v>
      </c>
    </row>
    <row r="77" spans="1:8" ht="37.5" x14ac:dyDescent="0.3">
      <c r="A77" s="32" t="s">
        <v>37</v>
      </c>
      <c r="B77" s="12" t="s">
        <v>254</v>
      </c>
      <c r="C77" s="2" t="s">
        <v>7</v>
      </c>
      <c r="D77" s="2" t="s">
        <v>35</v>
      </c>
      <c r="E77" s="20" t="s">
        <v>434</v>
      </c>
      <c r="F77" s="6"/>
      <c r="G77" s="75">
        <f>+G78+G83</f>
        <v>2320.9</v>
      </c>
      <c r="H77" s="70">
        <f>+H78+H83</f>
        <v>2320.9</v>
      </c>
    </row>
    <row r="78" spans="1:8" ht="37.5" x14ac:dyDescent="0.3">
      <c r="A78" s="32" t="s">
        <v>538</v>
      </c>
      <c r="B78" s="12" t="s">
        <v>254</v>
      </c>
      <c r="C78" s="2" t="s">
        <v>7</v>
      </c>
      <c r="D78" s="3">
        <v>13</v>
      </c>
      <c r="E78" s="20" t="s">
        <v>529</v>
      </c>
      <c r="F78" s="61"/>
      <c r="G78" s="75">
        <f t="shared" ref="G78:H78" si="30">G80+G81+G82+G79</f>
        <v>1070.9000000000001</v>
      </c>
      <c r="H78" s="70">
        <f t="shared" si="30"/>
        <v>1070.9000000000001</v>
      </c>
    </row>
    <row r="79" spans="1:8" ht="37.5" x14ac:dyDescent="0.3">
      <c r="A79" s="31" t="s">
        <v>18</v>
      </c>
      <c r="B79" s="12" t="s">
        <v>254</v>
      </c>
      <c r="C79" s="2" t="s">
        <v>7</v>
      </c>
      <c r="D79" s="3">
        <v>13</v>
      </c>
      <c r="E79" s="20" t="s">
        <v>529</v>
      </c>
      <c r="F79" s="61">
        <v>120</v>
      </c>
      <c r="G79" s="75">
        <v>104.2</v>
      </c>
      <c r="H79" s="70">
        <v>104.2</v>
      </c>
    </row>
    <row r="80" spans="1:8" ht="37.5" x14ac:dyDescent="0.3">
      <c r="A80" s="36" t="s">
        <v>23</v>
      </c>
      <c r="B80" s="12" t="s">
        <v>254</v>
      </c>
      <c r="C80" s="2" t="s">
        <v>7</v>
      </c>
      <c r="D80" s="2" t="s">
        <v>35</v>
      </c>
      <c r="E80" s="2" t="s">
        <v>529</v>
      </c>
      <c r="F80" s="6" t="s">
        <v>24</v>
      </c>
      <c r="G80" s="75">
        <v>580</v>
      </c>
      <c r="H80" s="70">
        <v>580</v>
      </c>
    </row>
    <row r="81" spans="1:8" ht="20.25" x14ac:dyDescent="0.3">
      <c r="A81" s="36" t="s">
        <v>41</v>
      </c>
      <c r="B81" s="12" t="s">
        <v>254</v>
      </c>
      <c r="C81" s="2" t="s">
        <v>7</v>
      </c>
      <c r="D81" s="2" t="s">
        <v>35</v>
      </c>
      <c r="E81" s="2" t="s">
        <v>529</v>
      </c>
      <c r="F81" s="6" t="s">
        <v>42</v>
      </c>
      <c r="G81" s="75">
        <v>96</v>
      </c>
      <c r="H81" s="70">
        <v>96</v>
      </c>
    </row>
    <row r="82" spans="1:8" ht="20.25" x14ac:dyDescent="0.3">
      <c r="A82" s="36" t="s">
        <v>26</v>
      </c>
      <c r="B82" s="12" t="s">
        <v>254</v>
      </c>
      <c r="C82" s="2" t="s">
        <v>7</v>
      </c>
      <c r="D82" s="2" t="s">
        <v>35</v>
      </c>
      <c r="E82" s="2" t="s">
        <v>529</v>
      </c>
      <c r="F82" s="6" t="s">
        <v>27</v>
      </c>
      <c r="G82" s="75">
        <v>290.7</v>
      </c>
      <c r="H82" s="70">
        <v>290.7</v>
      </c>
    </row>
    <row r="83" spans="1:8" ht="37.5" x14ac:dyDescent="0.3">
      <c r="A83" s="32" t="s">
        <v>288</v>
      </c>
      <c r="B83" s="12" t="s">
        <v>254</v>
      </c>
      <c r="C83" s="2" t="s">
        <v>7</v>
      </c>
      <c r="D83" s="3">
        <v>13</v>
      </c>
      <c r="E83" s="20" t="s">
        <v>528</v>
      </c>
      <c r="F83" s="61"/>
      <c r="G83" s="75">
        <f t="shared" ref="G83:H83" si="31">G84</f>
        <v>1250</v>
      </c>
      <c r="H83" s="70">
        <f t="shared" si="31"/>
        <v>1250</v>
      </c>
    </row>
    <row r="84" spans="1:8" ht="37.5" x14ac:dyDescent="0.3">
      <c r="A84" s="30" t="s">
        <v>23</v>
      </c>
      <c r="B84" s="12" t="s">
        <v>254</v>
      </c>
      <c r="C84" s="2" t="s">
        <v>7</v>
      </c>
      <c r="D84" s="2" t="s">
        <v>35</v>
      </c>
      <c r="E84" s="2" t="s">
        <v>528</v>
      </c>
      <c r="F84" s="6" t="s">
        <v>24</v>
      </c>
      <c r="G84" s="75">
        <v>1250</v>
      </c>
      <c r="H84" s="70">
        <v>1250</v>
      </c>
    </row>
    <row r="85" spans="1:8" ht="37.5" x14ac:dyDescent="0.3">
      <c r="A85" s="32" t="s">
        <v>13</v>
      </c>
      <c r="B85" s="12" t="s">
        <v>254</v>
      </c>
      <c r="C85" s="2" t="s">
        <v>7</v>
      </c>
      <c r="D85" s="2" t="s">
        <v>35</v>
      </c>
      <c r="E85" s="20" t="s">
        <v>358</v>
      </c>
      <c r="F85" s="6"/>
      <c r="G85" s="75">
        <f>+G86+G94+G96+G92+G90</f>
        <v>147854.6</v>
      </c>
      <c r="H85" s="70">
        <f>+H86+H94+H96+H92+H90</f>
        <v>147854.6</v>
      </c>
    </row>
    <row r="86" spans="1:8" ht="20.25" x14ac:dyDescent="0.3">
      <c r="A86" s="32" t="s">
        <v>47</v>
      </c>
      <c r="B86" s="12" t="s">
        <v>254</v>
      </c>
      <c r="C86" s="2" t="s">
        <v>7</v>
      </c>
      <c r="D86" s="3">
        <v>13</v>
      </c>
      <c r="E86" s="4" t="s">
        <v>563</v>
      </c>
      <c r="F86" s="62" t="s">
        <v>15</v>
      </c>
      <c r="G86" s="75">
        <f>SUM(G87:G89)</f>
        <v>74885.400000000009</v>
      </c>
      <c r="H86" s="70">
        <f>SUM(H87:H89)</f>
        <v>74885.400000000009</v>
      </c>
    </row>
    <row r="87" spans="1:8" ht="20.25" x14ac:dyDescent="0.3">
      <c r="A87" s="36" t="s">
        <v>46</v>
      </c>
      <c r="B87" s="12" t="s">
        <v>254</v>
      </c>
      <c r="C87" s="2" t="s">
        <v>7</v>
      </c>
      <c r="D87" s="2" t="s">
        <v>35</v>
      </c>
      <c r="E87" s="4" t="s">
        <v>563</v>
      </c>
      <c r="F87" s="6" t="s">
        <v>48</v>
      </c>
      <c r="G87" s="75">
        <v>46043.5</v>
      </c>
      <c r="H87" s="70">
        <v>46043.5</v>
      </c>
    </row>
    <row r="88" spans="1:8" ht="37.5" x14ac:dyDescent="0.3">
      <c r="A88" s="36" t="s">
        <v>23</v>
      </c>
      <c r="B88" s="12" t="s">
        <v>254</v>
      </c>
      <c r="C88" s="2" t="s">
        <v>7</v>
      </c>
      <c r="D88" s="2" t="s">
        <v>35</v>
      </c>
      <c r="E88" s="4" t="s">
        <v>563</v>
      </c>
      <c r="F88" s="6" t="s">
        <v>24</v>
      </c>
      <c r="G88" s="75">
        <v>28640.3</v>
      </c>
      <c r="H88" s="70">
        <v>28640.3</v>
      </c>
    </row>
    <row r="89" spans="1:8" ht="20.25" x14ac:dyDescent="0.3">
      <c r="A89" s="36" t="s">
        <v>26</v>
      </c>
      <c r="B89" s="12" t="s">
        <v>254</v>
      </c>
      <c r="C89" s="2" t="s">
        <v>7</v>
      </c>
      <c r="D89" s="2" t="s">
        <v>35</v>
      </c>
      <c r="E89" s="4" t="s">
        <v>563</v>
      </c>
      <c r="F89" s="6" t="s">
        <v>27</v>
      </c>
      <c r="G89" s="75">
        <v>201.6</v>
      </c>
      <c r="H89" s="70">
        <v>201.6</v>
      </c>
    </row>
    <row r="90" spans="1:8" ht="37.5" x14ac:dyDescent="0.3">
      <c r="A90" s="37" t="s">
        <v>56</v>
      </c>
      <c r="B90" s="12" t="s">
        <v>254</v>
      </c>
      <c r="C90" s="4" t="s">
        <v>7</v>
      </c>
      <c r="D90" s="4" t="s">
        <v>35</v>
      </c>
      <c r="E90" s="2" t="s">
        <v>419</v>
      </c>
      <c r="F90" s="63"/>
      <c r="G90" s="75">
        <f t="shared" ref="G90:H90" si="32">+G91</f>
        <v>50851.199999999997</v>
      </c>
      <c r="H90" s="70">
        <f t="shared" si="32"/>
        <v>50851.199999999997</v>
      </c>
    </row>
    <row r="91" spans="1:8" ht="20.25" x14ac:dyDescent="0.3">
      <c r="A91" s="36" t="s">
        <v>46</v>
      </c>
      <c r="B91" s="12" t="s">
        <v>254</v>
      </c>
      <c r="C91" s="4" t="s">
        <v>7</v>
      </c>
      <c r="D91" s="4" t="s">
        <v>35</v>
      </c>
      <c r="E91" s="2" t="s">
        <v>419</v>
      </c>
      <c r="F91" s="6" t="s">
        <v>48</v>
      </c>
      <c r="G91" s="75">
        <v>50851.199999999997</v>
      </c>
      <c r="H91" s="70">
        <v>50851.199999999997</v>
      </c>
    </row>
    <row r="92" spans="1:8" ht="43.5" customHeight="1" x14ac:dyDescent="0.3">
      <c r="A92" s="31" t="s">
        <v>539</v>
      </c>
      <c r="B92" s="12" t="s">
        <v>254</v>
      </c>
      <c r="C92" s="2" t="s">
        <v>7</v>
      </c>
      <c r="D92" s="2" t="s">
        <v>35</v>
      </c>
      <c r="E92" s="2" t="s">
        <v>363</v>
      </c>
      <c r="F92" s="6"/>
      <c r="G92" s="75">
        <f t="shared" ref="G92:H92" si="33">SUM(G93)</f>
        <v>22023</v>
      </c>
      <c r="H92" s="70">
        <f t="shared" si="33"/>
        <v>22023</v>
      </c>
    </row>
    <row r="93" spans="1:8" ht="20.25" x14ac:dyDescent="0.3">
      <c r="A93" s="30" t="s">
        <v>43</v>
      </c>
      <c r="B93" s="12" t="s">
        <v>254</v>
      </c>
      <c r="C93" s="2" t="s">
        <v>7</v>
      </c>
      <c r="D93" s="2" t="s">
        <v>35</v>
      </c>
      <c r="E93" s="2" t="s">
        <v>363</v>
      </c>
      <c r="F93" s="6" t="s">
        <v>44</v>
      </c>
      <c r="G93" s="75">
        <v>22023</v>
      </c>
      <c r="H93" s="70">
        <v>22023</v>
      </c>
    </row>
    <row r="94" spans="1:8" ht="42.75" customHeight="1" x14ac:dyDescent="0.3">
      <c r="A94" s="31" t="s">
        <v>49</v>
      </c>
      <c r="B94" s="12" t="s">
        <v>254</v>
      </c>
      <c r="C94" s="2" t="s">
        <v>7</v>
      </c>
      <c r="D94" s="2" t="s">
        <v>35</v>
      </c>
      <c r="E94" s="2" t="s">
        <v>414</v>
      </c>
      <c r="F94" s="6"/>
      <c r="G94" s="75">
        <f t="shared" ref="G94:H94" si="34">+G95</f>
        <v>15</v>
      </c>
      <c r="H94" s="70">
        <f t="shared" si="34"/>
        <v>15</v>
      </c>
    </row>
    <row r="95" spans="1:8" ht="37.5" x14ac:dyDescent="0.3">
      <c r="A95" s="31" t="s">
        <v>23</v>
      </c>
      <c r="B95" s="12" t="s">
        <v>254</v>
      </c>
      <c r="C95" s="2" t="s">
        <v>7</v>
      </c>
      <c r="D95" s="2" t="s">
        <v>35</v>
      </c>
      <c r="E95" s="2" t="s">
        <v>414</v>
      </c>
      <c r="F95" s="6" t="s">
        <v>24</v>
      </c>
      <c r="G95" s="75">
        <v>15</v>
      </c>
      <c r="H95" s="70">
        <v>15</v>
      </c>
    </row>
    <row r="96" spans="1:8" ht="56.25" x14ac:dyDescent="0.3">
      <c r="A96" s="31" t="s">
        <v>540</v>
      </c>
      <c r="B96" s="12" t="s">
        <v>254</v>
      </c>
      <c r="C96" s="2" t="s">
        <v>7</v>
      </c>
      <c r="D96" s="2" t="s">
        <v>35</v>
      </c>
      <c r="E96" s="2" t="s">
        <v>415</v>
      </c>
      <c r="F96" s="6"/>
      <c r="G96" s="75">
        <f t="shared" ref="G96:H96" si="35">+G97</f>
        <v>80</v>
      </c>
      <c r="H96" s="70">
        <f t="shared" si="35"/>
        <v>80</v>
      </c>
    </row>
    <row r="97" spans="1:8" ht="37.5" x14ac:dyDescent="0.3">
      <c r="A97" s="31" t="s">
        <v>23</v>
      </c>
      <c r="B97" s="12" t="s">
        <v>254</v>
      </c>
      <c r="C97" s="2" t="s">
        <v>7</v>
      </c>
      <c r="D97" s="2" t="s">
        <v>35</v>
      </c>
      <c r="E97" s="2" t="s">
        <v>415</v>
      </c>
      <c r="F97" s="6" t="s">
        <v>24</v>
      </c>
      <c r="G97" s="75">
        <v>80</v>
      </c>
      <c r="H97" s="70">
        <v>80</v>
      </c>
    </row>
    <row r="98" spans="1:8" ht="20.25" x14ac:dyDescent="0.3">
      <c r="A98" s="31" t="s">
        <v>50</v>
      </c>
      <c r="B98" s="12" t="s">
        <v>254</v>
      </c>
      <c r="C98" s="2" t="s">
        <v>7</v>
      </c>
      <c r="D98" s="2" t="s">
        <v>35</v>
      </c>
      <c r="E98" s="2" t="s">
        <v>436</v>
      </c>
      <c r="F98" s="6"/>
      <c r="G98" s="75">
        <f>+G99+G101</f>
        <v>1230</v>
      </c>
      <c r="H98" s="70">
        <f>+H99+H101</f>
        <v>1230</v>
      </c>
    </row>
    <row r="99" spans="1:8" ht="56.25" x14ac:dyDescent="0.3">
      <c r="A99" s="31" t="s">
        <v>268</v>
      </c>
      <c r="B99" s="12" t="s">
        <v>254</v>
      </c>
      <c r="C99" s="2" t="s">
        <v>7</v>
      </c>
      <c r="D99" s="2" t="s">
        <v>35</v>
      </c>
      <c r="E99" s="2" t="s">
        <v>531</v>
      </c>
      <c r="F99" s="6"/>
      <c r="G99" s="75">
        <f t="shared" ref="G99:H99" si="36">+G100</f>
        <v>1000</v>
      </c>
      <c r="H99" s="70">
        <f t="shared" si="36"/>
        <v>1000</v>
      </c>
    </row>
    <row r="100" spans="1:8" ht="37.5" x14ac:dyDescent="0.3">
      <c r="A100" s="30" t="s">
        <v>18</v>
      </c>
      <c r="B100" s="12" t="s">
        <v>254</v>
      </c>
      <c r="C100" s="2" t="s">
        <v>7</v>
      </c>
      <c r="D100" s="2" t="s">
        <v>35</v>
      </c>
      <c r="E100" s="2" t="s">
        <v>531</v>
      </c>
      <c r="F100" s="6" t="s">
        <v>19</v>
      </c>
      <c r="G100" s="75">
        <v>1000</v>
      </c>
      <c r="H100" s="70">
        <v>1000</v>
      </c>
    </row>
    <row r="101" spans="1:8" ht="37.5" x14ac:dyDescent="0.3">
      <c r="A101" s="31" t="s">
        <v>561</v>
      </c>
      <c r="B101" s="12" t="s">
        <v>254</v>
      </c>
      <c r="C101" s="2" t="s">
        <v>7</v>
      </c>
      <c r="D101" s="2" t="s">
        <v>35</v>
      </c>
      <c r="E101" s="2" t="s">
        <v>530</v>
      </c>
      <c r="F101" s="6"/>
      <c r="G101" s="75">
        <f t="shared" ref="G101:H101" si="37">+G102</f>
        <v>230</v>
      </c>
      <c r="H101" s="70">
        <f t="shared" si="37"/>
        <v>230</v>
      </c>
    </row>
    <row r="102" spans="1:8" ht="20.25" x14ac:dyDescent="0.3">
      <c r="A102" s="30" t="s">
        <v>41</v>
      </c>
      <c r="B102" s="12" t="s">
        <v>254</v>
      </c>
      <c r="C102" s="2" t="s">
        <v>7</v>
      </c>
      <c r="D102" s="2" t="s">
        <v>35</v>
      </c>
      <c r="E102" s="2" t="s">
        <v>530</v>
      </c>
      <c r="F102" s="6" t="s">
        <v>42</v>
      </c>
      <c r="G102" s="75">
        <v>230</v>
      </c>
      <c r="H102" s="70">
        <v>230</v>
      </c>
    </row>
    <row r="103" spans="1:8" ht="37.5" x14ac:dyDescent="0.3">
      <c r="A103" s="29" t="s">
        <v>535</v>
      </c>
      <c r="B103" s="12" t="s">
        <v>254</v>
      </c>
      <c r="C103" s="2" t="s">
        <v>7</v>
      </c>
      <c r="D103" s="2" t="s">
        <v>35</v>
      </c>
      <c r="E103" s="20" t="s">
        <v>54</v>
      </c>
      <c r="F103" s="6"/>
      <c r="G103" s="75">
        <f t="shared" ref="G103:H103" si="38">G104</f>
        <v>65158.5</v>
      </c>
      <c r="H103" s="70">
        <f t="shared" si="38"/>
        <v>65158.5</v>
      </c>
    </row>
    <row r="104" spans="1:8" ht="20.25" x14ac:dyDescent="0.3">
      <c r="A104" s="32" t="s">
        <v>301</v>
      </c>
      <c r="B104" s="12" t="s">
        <v>254</v>
      </c>
      <c r="C104" s="2" t="s">
        <v>7</v>
      </c>
      <c r="D104" s="2" t="s">
        <v>35</v>
      </c>
      <c r="E104" s="20" t="s">
        <v>356</v>
      </c>
      <c r="F104" s="6"/>
      <c r="G104" s="75">
        <f t="shared" ref="G104:H104" si="39">G105</f>
        <v>65158.5</v>
      </c>
      <c r="H104" s="70">
        <f t="shared" si="39"/>
        <v>65158.5</v>
      </c>
    </row>
    <row r="105" spans="1:8" ht="20.25" x14ac:dyDescent="0.3">
      <c r="A105" s="32" t="s">
        <v>564</v>
      </c>
      <c r="B105" s="12" t="s">
        <v>254</v>
      </c>
      <c r="C105" s="2" t="s">
        <v>7</v>
      </c>
      <c r="D105" s="2" t="s">
        <v>35</v>
      </c>
      <c r="E105" s="20" t="s">
        <v>355</v>
      </c>
      <c r="F105" s="6"/>
      <c r="G105" s="75">
        <f t="shared" ref="G105:H105" si="40">G106+G110</f>
        <v>65158.5</v>
      </c>
      <c r="H105" s="70">
        <f t="shared" si="40"/>
        <v>65158.5</v>
      </c>
    </row>
    <row r="106" spans="1:8" ht="37.5" x14ac:dyDescent="0.3">
      <c r="A106" s="32" t="s">
        <v>55</v>
      </c>
      <c r="B106" s="12" t="s">
        <v>254</v>
      </c>
      <c r="C106" s="2" t="s">
        <v>7</v>
      </c>
      <c r="D106" s="2" t="s">
        <v>35</v>
      </c>
      <c r="E106" s="20" t="s">
        <v>357</v>
      </c>
      <c r="F106" s="6"/>
      <c r="G106" s="75">
        <f t="shared" ref="G106:H106" si="41">SUM(G107:G108)</f>
        <v>26054.699999999997</v>
      </c>
      <c r="H106" s="70">
        <f t="shared" si="41"/>
        <v>26054.699999999997</v>
      </c>
    </row>
    <row r="107" spans="1:8" ht="20.25" x14ac:dyDescent="0.3">
      <c r="A107" s="32" t="s">
        <v>46</v>
      </c>
      <c r="B107" s="12" t="s">
        <v>254</v>
      </c>
      <c r="C107" s="2" t="s">
        <v>7</v>
      </c>
      <c r="D107" s="2" t="s">
        <v>35</v>
      </c>
      <c r="E107" s="20" t="s">
        <v>357</v>
      </c>
      <c r="F107" s="64">
        <v>110</v>
      </c>
      <c r="G107" s="75">
        <v>23644.799999999996</v>
      </c>
      <c r="H107" s="70">
        <v>23644.799999999996</v>
      </c>
    </row>
    <row r="108" spans="1:8" ht="37.5" x14ac:dyDescent="0.3">
      <c r="A108" s="31" t="s">
        <v>23</v>
      </c>
      <c r="B108" s="12" t="s">
        <v>254</v>
      </c>
      <c r="C108" s="2" t="s">
        <v>7</v>
      </c>
      <c r="D108" s="2" t="s">
        <v>35</v>
      </c>
      <c r="E108" s="20" t="s">
        <v>357</v>
      </c>
      <c r="F108" s="64">
        <v>240</v>
      </c>
      <c r="G108" s="75">
        <v>2409.9</v>
      </c>
      <c r="H108" s="70">
        <v>2409.9</v>
      </c>
    </row>
    <row r="109" spans="1:8" ht="37.5" x14ac:dyDescent="0.3">
      <c r="A109" s="37" t="s">
        <v>56</v>
      </c>
      <c r="B109" s="12" t="s">
        <v>254</v>
      </c>
      <c r="C109" s="4" t="s">
        <v>7</v>
      </c>
      <c r="D109" s="4" t="s">
        <v>35</v>
      </c>
      <c r="E109" s="2" t="s">
        <v>418</v>
      </c>
      <c r="F109" s="63"/>
      <c r="G109" s="75">
        <f t="shared" ref="G109:H109" si="42">+G110</f>
        <v>39103.800000000003</v>
      </c>
      <c r="H109" s="70">
        <f t="shared" si="42"/>
        <v>39103.800000000003</v>
      </c>
    </row>
    <row r="110" spans="1:8" ht="20.25" x14ac:dyDescent="0.3">
      <c r="A110" s="36" t="s">
        <v>46</v>
      </c>
      <c r="B110" s="12" t="s">
        <v>254</v>
      </c>
      <c r="C110" s="4" t="s">
        <v>7</v>
      </c>
      <c r="D110" s="4" t="s">
        <v>35</v>
      </c>
      <c r="E110" s="2" t="s">
        <v>418</v>
      </c>
      <c r="F110" s="6" t="s">
        <v>48</v>
      </c>
      <c r="G110" s="75">
        <v>39103.800000000003</v>
      </c>
      <c r="H110" s="70">
        <v>39103.800000000003</v>
      </c>
    </row>
    <row r="111" spans="1:8" ht="37.5" x14ac:dyDescent="0.3">
      <c r="A111" s="38" t="s">
        <v>439</v>
      </c>
      <c r="B111" s="12" t="s">
        <v>254</v>
      </c>
      <c r="C111" s="4" t="s">
        <v>7</v>
      </c>
      <c r="D111" s="4" t="s">
        <v>35</v>
      </c>
      <c r="E111" s="4" t="s">
        <v>102</v>
      </c>
      <c r="F111" s="62"/>
      <c r="G111" s="77">
        <f t="shared" ref="G111:H112" si="43">G112</f>
        <v>350</v>
      </c>
      <c r="H111" s="72">
        <f t="shared" si="43"/>
        <v>350</v>
      </c>
    </row>
    <row r="112" spans="1:8" ht="20.25" x14ac:dyDescent="0.3">
      <c r="A112" s="38" t="s">
        <v>301</v>
      </c>
      <c r="B112" s="12" t="s">
        <v>254</v>
      </c>
      <c r="C112" s="4" t="s">
        <v>7</v>
      </c>
      <c r="D112" s="4" t="s">
        <v>35</v>
      </c>
      <c r="E112" s="4" t="s">
        <v>280</v>
      </c>
      <c r="F112" s="62"/>
      <c r="G112" s="77">
        <f t="shared" si="43"/>
        <v>350</v>
      </c>
      <c r="H112" s="72">
        <f t="shared" si="43"/>
        <v>350</v>
      </c>
    </row>
    <row r="113" spans="1:8" ht="20.25" x14ac:dyDescent="0.3">
      <c r="A113" s="38" t="s">
        <v>557</v>
      </c>
      <c r="B113" s="12" t="s">
        <v>254</v>
      </c>
      <c r="C113" s="4" t="s">
        <v>7</v>
      </c>
      <c r="D113" s="4" t="s">
        <v>35</v>
      </c>
      <c r="E113" s="4" t="s">
        <v>281</v>
      </c>
      <c r="F113" s="62"/>
      <c r="G113" s="77">
        <f>G114+G116</f>
        <v>350</v>
      </c>
      <c r="H113" s="72">
        <f>H114+H116</f>
        <v>350</v>
      </c>
    </row>
    <row r="114" spans="1:8" ht="37.5" x14ac:dyDescent="0.3">
      <c r="A114" s="38" t="s">
        <v>553</v>
      </c>
      <c r="B114" s="12" t="s">
        <v>254</v>
      </c>
      <c r="C114" s="2" t="s">
        <v>7</v>
      </c>
      <c r="D114" s="2" t="s">
        <v>35</v>
      </c>
      <c r="E114" s="4" t="s">
        <v>440</v>
      </c>
      <c r="F114" s="6"/>
      <c r="G114" s="77">
        <f t="shared" ref="G114:H114" si="44">G115</f>
        <v>100</v>
      </c>
      <c r="H114" s="72">
        <f t="shared" si="44"/>
        <v>100</v>
      </c>
    </row>
    <row r="115" spans="1:8" ht="37.5" x14ac:dyDescent="0.3">
      <c r="A115" s="31" t="s">
        <v>23</v>
      </c>
      <c r="B115" s="12" t="s">
        <v>254</v>
      </c>
      <c r="C115" s="2" t="s">
        <v>7</v>
      </c>
      <c r="D115" s="2" t="s">
        <v>35</v>
      </c>
      <c r="E115" s="4" t="s">
        <v>440</v>
      </c>
      <c r="F115" s="64">
        <v>240</v>
      </c>
      <c r="G115" s="75">
        <v>100</v>
      </c>
      <c r="H115" s="70">
        <v>100</v>
      </c>
    </row>
    <row r="116" spans="1:8" ht="37.5" x14ac:dyDescent="0.3">
      <c r="A116" s="38" t="s">
        <v>556</v>
      </c>
      <c r="B116" s="12" t="s">
        <v>254</v>
      </c>
      <c r="C116" s="2" t="s">
        <v>7</v>
      </c>
      <c r="D116" s="2" t="s">
        <v>35</v>
      </c>
      <c r="E116" s="4" t="s">
        <v>441</v>
      </c>
      <c r="F116" s="6"/>
      <c r="G116" s="77">
        <f t="shared" ref="G116:H116" si="45">G117</f>
        <v>250</v>
      </c>
      <c r="H116" s="72">
        <f t="shared" si="45"/>
        <v>250</v>
      </c>
    </row>
    <row r="117" spans="1:8" ht="37.5" x14ac:dyDescent="0.3">
      <c r="A117" s="31" t="s">
        <v>23</v>
      </c>
      <c r="B117" s="12" t="s">
        <v>254</v>
      </c>
      <c r="C117" s="2" t="s">
        <v>7</v>
      </c>
      <c r="D117" s="2" t="s">
        <v>35</v>
      </c>
      <c r="E117" s="4" t="s">
        <v>441</v>
      </c>
      <c r="F117" s="64">
        <v>240</v>
      </c>
      <c r="G117" s="75">
        <v>250</v>
      </c>
      <c r="H117" s="70">
        <v>250</v>
      </c>
    </row>
    <row r="118" spans="1:8" ht="56.25" x14ac:dyDescent="0.3">
      <c r="A118" s="39" t="s">
        <v>442</v>
      </c>
      <c r="B118" s="12" t="s">
        <v>254</v>
      </c>
      <c r="C118" s="4" t="s">
        <v>7</v>
      </c>
      <c r="D118" s="4" t="s">
        <v>35</v>
      </c>
      <c r="E118" s="4" t="s">
        <v>57</v>
      </c>
      <c r="F118" s="62"/>
      <c r="G118" s="77">
        <f t="shared" ref="G118:H119" si="46">G119</f>
        <v>116.8</v>
      </c>
      <c r="H118" s="72">
        <f t="shared" si="46"/>
        <v>116.8</v>
      </c>
    </row>
    <row r="119" spans="1:8" ht="20.25" x14ac:dyDescent="0.3">
      <c r="A119" s="39" t="s">
        <v>301</v>
      </c>
      <c r="B119" s="12" t="s">
        <v>254</v>
      </c>
      <c r="C119" s="4" t="s">
        <v>7</v>
      </c>
      <c r="D119" s="4" t="s">
        <v>35</v>
      </c>
      <c r="E119" s="4" t="s">
        <v>444</v>
      </c>
      <c r="F119" s="62" t="s">
        <v>15</v>
      </c>
      <c r="G119" s="77">
        <f t="shared" si="46"/>
        <v>116.8</v>
      </c>
      <c r="H119" s="72">
        <f t="shared" si="46"/>
        <v>116.8</v>
      </c>
    </row>
    <row r="120" spans="1:8" ht="37.5" x14ac:dyDescent="0.3">
      <c r="A120" s="40" t="s">
        <v>85</v>
      </c>
      <c r="B120" s="12" t="s">
        <v>254</v>
      </c>
      <c r="C120" s="4" t="s">
        <v>7</v>
      </c>
      <c r="D120" s="4" t="s">
        <v>35</v>
      </c>
      <c r="E120" s="4" t="s">
        <v>445</v>
      </c>
      <c r="F120" s="62" t="s">
        <v>15</v>
      </c>
      <c r="G120" s="77">
        <f t="shared" ref="G120:H120" si="47">G121+G123+G125</f>
        <v>116.8</v>
      </c>
      <c r="H120" s="72">
        <f t="shared" si="47"/>
        <v>116.8</v>
      </c>
    </row>
    <row r="121" spans="1:8" ht="20.25" x14ac:dyDescent="0.3">
      <c r="A121" s="39" t="s">
        <v>293</v>
      </c>
      <c r="B121" s="12" t="s">
        <v>254</v>
      </c>
      <c r="C121" s="4" t="s">
        <v>7</v>
      </c>
      <c r="D121" s="4" t="s">
        <v>35</v>
      </c>
      <c r="E121" s="4" t="s">
        <v>443</v>
      </c>
      <c r="F121" s="62" t="s">
        <v>15</v>
      </c>
      <c r="G121" s="77">
        <f t="shared" ref="G121:H121" si="48">G122</f>
        <v>3.5</v>
      </c>
      <c r="H121" s="72">
        <f t="shared" si="48"/>
        <v>3.5</v>
      </c>
    </row>
    <row r="122" spans="1:8" ht="37.5" x14ac:dyDescent="0.3">
      <c r="A122" s="36" t="s">
        <v>23</v>
      </c>
      <c r="B122" s="12" t="s">
        <v>254</v>
      </c>
      <c r="C122" s="2" t="s">
        <v>7</v>
      </c>
      <c r="D122" s="2" t="s">
        <v>35</v>
      </c>
      <c r="E122" s="2" t="s">
        <v>443</v>
      </c>
      <c r="F122" s="6" t="s">
        <v>24</v>
      </c>
      <c r="G122" s="75">
        <v>3.5</v>
      </c>
      <c r="H122" s="70">
        <v>3.5</v>
      </c>
    </row>
    <row r="123" spans="1:8" ht="37.5" x14ac:dyDescent="0.3">
      <c r="A123" s="39" t="s">
        <v>497</v>
      </c>
      <c r="B123" s="12" t="s">
        <v>254</v>
      </c>
      <c r="C123" s="4" t="s">
        <v>7</v>
      </c>
      <c r="D123" s="4" t="s">
        <v>35</v>
      </c>
      <c r="E123" s="4" t="s">
        <v>446</v>
      </c>
      <c r="F123" s="62" t="s">
        <v>15</v>
      </c>
      <c r="G123" s="77">
        <f t="shared" ref="G123:H123" si="49">G124</f>
        <v>100</v>
      </c>
      <c r="H123" s="72">
        <f t="shared" si="49"/>
        <v>100</v>
      </c>
    </row>
    <row r="124" spans="1:8" ht="37.5" x14ac:dyDescent="0.3">
      <c r="A124" s="36" t="s">
        <v>23</v>
      </c>
      <c r="B124" s="12" t="s">
        <v>254</v>
      </c>
      <c r="C124" s="2" t="s">
        <v>7</v>
      </c>
      <c r="D124" s="2" t="s">
        <v>35</v>
      </c>
      <c r="E124" s="2" t="s">
        <v>446</v>
      </c>
      <c r="F124" s="6" t="s">
        <v>24</v>
      </c>
      <c r="G124" s="75">
        <v>100</v>
      </c>
      <c r="H124" s="70">
        <v>100</v>
      </c>
    </row>
    <row r="125" spans="1:8" ht="20.25" x14ac:dyDescent="0.3">
      <c r="A125" s="36" t="s">
        <v>289</v>
      </c>
      <c r="B125" s="12" t="s">
        <v>254</v>
      </c>
      <c r="C125" s="4" t="s">
        <v>7</v>
      </c>
      <c r="D125" s="4" t="s">
        <v>35</v>
      </c>
      <c r="E125" s="4" t="s">
        <v>565</v>
      </c>
      <c r="F125" s="62" t="s">
        <v>15</v>
      </c>
      <c r="G125" s="77">
        <f>+G126</f>
        <v>13.3</v>
      </c>
      <c r="H125" s="72">
        <f>+H126</f>
        <v>13.3</v>
      </c>
    </row>
    <row r="126" spans="1:8" ht="20.25" x14ac:dyDescent="0.3">
      <c r="A126" s="36" t="s">
        <v>26</v>
      </c>
      <c r="B126" s="12" t="s">
        <v>254</v>
      </c>
      <c r="C126" s="2" t="s">
        <v>7</v>
      </c>
      <c r="D126" s="2" t="s">
        <v>35</v>
      </c>
      <c r="E126" s="2" t="s">
        <v>565</v>
      </c>
      <c r="F126" s="6" t="s">
        <v>27</v>
      </c>
      <c r="G126" s="75">
        <v>13.3</v>
      </c>
      <c r="H126" s="70">
        <v>13.3</v>
      </c>
    </row>
    <row r="127" spans="1:8" ht="20.25" x14ac:dyDescent="0.3">
      <c r="A127" s="28" t="s">
        <v>284</v>
      </c>
      <c r="B127" s="12" t="s">
        <v>254</v>
      </c>
      <c r="C127" s="2" t="s">
        <v>10</v>
      </c>
      <c r="D127" s="2" t="s">
        <v>8</v>
      </c>
      <c r="E127" s="2"/>
      <c r="F127" s="6"/>
      <c r="G127" s="75">
        <f t="shared" ref="G127:H127" si="50">+G128</f>
        <v>2057.9</v>
      </c>
      <c r="H127" s="70">
        <f t="shared" si="50"/>
        <v>2129.6999999999998</v>
      </c>
    </row>
    <row r="128" spans="1:8" ht="20.25" x14ac:dyDescent="0.3">
      <c r="A128" s="24" t="s">
        <v>58</v>
      </c>
      <c r="B128" s="12" t="s">
        <v>254</v>
      </c>
      <c r="C128" s="4" t="s">
        <v>10</v>
      </c>
      <c r="D128" s="4" t="s">
        <v>59</v>
      </c>
      <c r="E128" s="4"/>
      <c r="F128" s="62"/>
      <c r="G128" s="77">
        <f t="shared" ref="G128:H130" si="51">+G129</f>
        <v>2057.9</v>
      </c>
      <c r="H128" s="72">
        <f t="shared" si="51"/>
        <v>2129.6999999999998</v>
      </c>
    </row>
    <row r="129" spans="1:8" ht="58.5" customHeight="1" x14ac:dyDescent="0.3">
      <c r="A129" s="29" t="s">
        <v>432</v>
      </c>
      <c r="B129" s="12" t="s">
        <v>254</v>
      </c>
      <c r="C129" s="4" t="s">
        <v>10</v>
      </c>
      <c r="D129" s="4" t="s">
        <v>59</v>
      </c>
      <c r="E129" s="4" t="s">
        <v>21</v>
      </c>
      <c r="F129" s="65"/>
      <c r="G129" s="77">
        <f t="shared" si="51"/>
        <v>2057.9</v>
      </c>
      <c r="H129" s="72">
        <f t="shared" si="51"/>
        <v>2129.6999999999998</v>
      </c>
    </row>
    <row r="130" spans="1:8" ht="20.25" x14ac:dyDescent="0.3">
      <c r="A130" s="29" t="s">
        <v>301</v>
      </c>
      <c r="B130" s="12" t="s">
        <v>254</v>
      </c>
      <c r="C130" s="4" t="s">
        <v>10</v>
      </c>
      <c r="D130" s="4" t="s">
        <v>59</v>
      </c>
      <c r="E130" s="4" t="s">
        <v>433</v>
      </c>
      <c r="F130" s="65"/>
      <c r="G130" s="77">
        <f t="shared" si="51"/>
        <v>2057.9</v>
      </c>
      <c r="H130" s="72">
        <f t="shared" si="51"/>
        <v>2129.6999999999998</v>
      </c>
    </row>
    <row r="131" spans="1:8" ht="37.5" x14ac:dyDescent="0.3">
      <c r="A131" s="32" t="s">
        <v>13</v>
      </c>
      <c r="B131" s="12" t="s">
        <v>254</v>
      </c>
      <c r="C131" s="4" t="s">
        <v>10</v>
      </c>
      <c r="D131" s="4" t="s">
        <v>59</v>
      </c>
      <c r="E131" s="20" t="s">
        <v>541</v>
      </c>
      <c r="F131" s="62"/>
      <c r="G131" s="77">
        <f t="shared" ref="G131:H131" si="52">G132</f>
        <v>2057.9</v>
      </c>
      <c r="H131" s="72">
        <f t="shared" si="52"/>
        <v>2129.6999999999998</v>
      </c>
    </row>
    <row r="132" spans="1:8" ht="20.25" x14ac:dyDescent="0.3">
      <c r="A132" s="41" t="s">
        <v>543</v>
      </c>
      <c r="B132" s="12" t="s">
        <v>254</v>
      </c>
      <c r="C132" s="4" t="s">
        <v>10</v>
      </c>
      <c r="D132" s="4" t="s">
        <v>59</v>
      </c>
      <c r="E132" s="20" t="s">
        <v>542</v>
      </c>
      <c r="F132" s="62"/>
      <c r="G132" s="77">
        <f>G133</f>
        <v>2057.9</v>
      </c>
      <c r="H132" s="72">
        <f>H133</f>
        <v>2129.6999999999998</v>
      </c>
    </row>
    <row r="133" spans="1:8" ht="37.5" x14ac:dyDescent="0.3">
      <c r="A133" s="36" t="s">
        <v>18</v>
      </c>
      <c r="B133" s="12" t="s">
        <v>254</v>
      </c>
      <c r="C133" s="4" t="s">
        <v>10</v>
      </c>
      <c r="D133" s="4" t="s">
        <v>59</v>
      </c>
      <c r="E133" s="20" t="s">
        <v>542</v>
      </c>
      <c r="F133" s="62" t="s">
        <v>19</v>
      </c>
      <c r="G133" s="75">
        <v>2057.9</v>
      </c>
      <c r="H133" s="70">
        <v>2129.6999999999998</v>
      </c>
    </row>
    <row r="134" spans="1:8" ht="39" customHeight="1" x14ac:dyDescent="0.3">
      <c r="A134" s="28" t="s">
        <v>285</v>
      </c>
      <c r="B134" s="12" t="s">
        <v>254</v>
      </c>
      <c r="C134" s="2" t="s">
        <v>59</v>
      </c>
      <c r="D134" s="2" t="s">
        <v>8</v>
      </c>
      <c r="E134" s="2"/>
      <c r="F134" s="6"/>
      <c r="G134" s="75">
        <f t="shared" ref="G134:H134" si="53">G135+G155</f>
        <v>12043.5</v>
      </c>
      <c r="H134" s="70">
        <f t="shared" si="53"/>
        <v>12837.5</v>
      </c>
    </row>
    <row r="135" spans="1:8" ht="39" customHeight="1" x14ac:dyDescent="0.3">
      <c r="A135" s="24" t="s">
        <v>60</v>
      </c>
      <c r="B135" s="12" t="s">
        <v>254</v>
      </c>
      <c r="C135" s="4" t="s">
        <v>59</v>
      </c>
      <c r="D135" s="4" t="s">
        <v>61</v>
      </c>
      <c r="E135" s="4"/>
      <c r="F135" s="62"/>
      <c r="G135" s="77">
        <f t="shared" ref="G135:H135" si="54">+G136</f>
        <v>9219.1</v>
      </c>
      <c r="H135" s="72">
        <f t="shared" si="54"/>
        <v>10013.1</v>
      </c>
    </row>
    <row r="136" spans="1:8" ht="56.25" x14ac:dyDescent="0.3">
      <c r="A136" s="32" t="s">
        <v>364</v>
      </c>
      <c r="B136" s="12" t="s">
        <v>254</v>
      </c>
      <c r="C136" s="4" t="s">
        <v>59</v>
      </c>
      <c r="D136" s="4" t="s">
        <v>61</v>
      </c>
      <c r="E136" s="20" t="s">
        <v>62</v>
      </c>
      <c r="F136" s="62"/>
      <c r="G136" s="75">
        <f t="shared" ref="G136:H136" si="55">G140+G145+G137</f>
        <v>9219.1</v>
      </c>
      <c r="H136" s="70">
        <f t="shared" si="55"/>
        <v>10013.1</v>
      </c>
    </row>
    <row r="137" spans="1:8" ht="37.5" x14ac:dyDescent="0.3">
      <c r="A137" s="32" t="s">
        <v>354</v>
      </c>
      <c r="B137" s="12" t="s">
        <v>254</v>
      </c>
      <c r="C137" s="2" t="s">
        <v>59</v>
      </c>
      <c r="D137" s="2" t="s">
        <v>61</v>
      </c>
      <c r="E137" s="20" t="s">
        <v>365</v>
      </c>
      <c r="F137" s="62"/>
      <c r="G137" s="75">
        <f t="shared" ref="G137:H137" si="56">G138</f>
        <v>2779</v>
      </c>
      <c r="H137" s="70">
        <f t="shared" si="56"/>
        <v>3573</v>
      </c>
    </row>
    <row r="138" spans="1:8" ht="37.5" x14ac:dyDescent="0.3">
      <c r="A138" s="32" t="s">
        <v>367</v>
      </c>
      <c r="B138" s="12" t="s">
        <v>254</v>
      </c>
      <c r="C138" s="2" t="s">
        <v>59</v>
      </c>
      <c r="D138" s="2" t="s">
        <v>61</v>
      </c>
      <c r="E138" s="20" t="s">
        <v>368</v>
      </c>
      <c r="F138" s="62"/>
      <c r="G138" s="75">
        <f t="shared" ref="G138:H138" si="57">SUM(G139)</f>
        <v>2779</v>
      </c>
      <c r="H138" s="70">
        <f t="shared" si="57"/>
        <v>3573</v>
      </c>
    </row>
    <row r="139" spans="1:8" ht="37.5" x14ac:dyDescent="0.3">
      <c r="A139" s="36" t="s">
        <v>23</v>
      </c>
      <c r="B139" s="12" t="s">
        <v>254</v>
      </c>
      <c r="C139" s="2" t="s">
        <v>59</v>
      </c>
      <c r="D139" s="2" t="s">
        <v>61</v>
      </c>
      <c r="E139" s="20" t="s">
        <v>368</v>
      </c>
      <c r="F139" s="62" t="s">
        <v>24</v>
      </c>
      <c r="G139" s="75">
        <v>2779</v>
      </c>
      <c r="H139" s="70">
        <v>3573</v>
      </c>
    </row>
    <row r="140" spans="1:8" ht="37.5" x14ac:dyDescent="0.3">
      <c r="A140" s="32" t="s">
        <v>300</v>
      </c>
      <c r="B140" s="12" t="s">
        <v>254</v>
      </c>
      <c r="C140" s="2" t="s">
        <v>59</v>
      </c>
      <c r="D140" s="2" t="s">
        <v>61</v>
      </c>
      <c r="E140" s="20" t="s">
        <v>370</v>
      </c>
      <c r="F140" s="62"/>
      <c r="G140" s="75">
        <f t="shared" ref="G140:H141" si="58">G141</f>
        <v>3164.1</v>
      </c>
      <c r="H140" s="70">
        <f t="shared" si="58"/>
        <v>3164.1</v>
      </c>
    </row>
    <row r="141" spans="1:8" ht="20.25" x14ac:dyDescent="0.3">
      <c r="A141" s="32" t="s">
        <v>63</v>
      </c>
      <c r="B141" s="12" t="s">
        <v>254</v>
      </c>
      <c r="C141" s="4" t="s">
        <v>59</v>
      </c>
      <c r="D141" s="4" t="s">
        <v>61</v>
      </c>
      <c r="E141" s="4" t="s">
        <v>372</v>
      </c>
      <c r="F141" s="62"/>
      <c r="G141" s="75">
        <f t="shared" si="58"/>
        <v>3164.1</v>
      </c>
      <c r="H141" s="70">
        <f t="shared" si="58"/>
        <v>3164.1</v>
      </c>
    </row>
    <row r="142" spans="1:8" ht="37.5" x14ac:dyDescent="0.3">
      <c r="A142" s="37" t="s">
        <v>64</v>
      </c>
      <c r="B142" s="12" t="s">
        <v>254</v>
      </c>
      <c r="C142" s="4" t="s">
        <v>59</v>
      </c>
      <c r="D142" s="4" t="s">
        <v>61</v>
      </c>
      <c r="E142" s="20" t="s">
        <v>373</v>
      </c>
      <c r="F142" s="62"/>
      <c r="G142" s="75">
        <f t="shared" ref="G142:H142" si="59">G143+G144</f>
        <v>3164.1</v>
      </c>
      <c r="H142" s="70">
        <f t="shared" si="59"/>
        <v>3164.1</v>
      </c>
    </row>
    <row r="143" spans="1:8" ht="37.5" x14ac:dyDescent="0.3">
      <c r="A143" s="36" t="s">
        <v>23</v>
      </c>
      <c r="B143" s="12" t="s">
        <v>254</v>
      </c>
      <c r="C143" s="4" t="s">
        <v>59</v>
      </c>
      <c r="D143" s="4" t="s">
        <v>61</v>
      </c>
      <c r="E143" s="20" t="s">
        <v>373</v>
      </c>
      <c r="F143" s="62" t="s">
        <v>24</v>
      </c>
      <c r="G143" s="75">
        <v>3162.5</v>
      </c>
      <c r="H143" s="70">
        <v>3162.5</v>
      </c>
    </row>
    <row r="144" spans="1:8" ht="20.25" x14ac:dyDescent="0.3">
      <c r="A144" s="36" t="s">
        <v>26</v>
      </c>
      <c r="B144" s="12" t="s">
        <v>254</v>
      </c>
      <c r="C144" s="4" t="s">
        <v>59</v>
      </c>
      <c r="D144" s="4" t="s">
        <v>61</v>
      </c>
      <c r="E144" s="20" t="s">
        <v>373</v>
      </c>
      <c r="F144" s="62" t="s">
        <v>27</v>
      </c>
      <c r="G144" s="75">
        <v>1.6</v>
      </c>
      <c r="H144" s="70">
        <v>1.6</v>
      </c>
    </row>
    <row r="145" spans="1:8" ht="20.25" x14ac:dyDescent="0.3">
      <c r="A145" s="32" t="s">
        <v>301</v>
      </c>
      <c r="B145" s="12" t="s">
        <v>254</v>
      </c>
      <c r="C145" s="4" t="s">
        <v>59</v>
      </c>
      <c r="D145" s="4" t="s">
        <v>61</v>
      </c>
      <c r="E145" s="20" t="s">
        <v>371</v>
      </c>
      <c r="F145" s="62"/>
      <c r="G145" s="75">
        <f t="shared" ref="G145:H145" si="60">G146+G152</f>
        <v>3276</v>
      </c>
      <c r="H145" s="70">
        <f t="shared" si="60"/>
        <v>3276</v>
      </c>
    </row>
    <row r="146" spans="1:8" ht="37.5" x14ac:dyDescent="0.3">
      <c r="A146" s="32" t="s">
        <v>374</v>
      </c>
      <c r="B146" s="12" t="s">
        <v>254</v>
      </c>
      <c r="C146" s="4" t="s">
        <v>59</v>
      </c>
      <c r="D146" s="4" t="s">
        <v>61</v>
      </c>
      <c r="E146" s="20" t="s">
        <v>375</v>
      </c>
      <c r="F146" s="62"/>
      <c r="G146" s="75">
        <f t="shared" ref="G146:H146" si="61">G147+G150</f>
        <v>3256</v>
      </c>
      <c r="H146" s="70">
        <f t="shared" si="61"/>
        <v>3256</v>
      </c>
    </row>
    <row r="147" spans="1:8" ht="57.75" customHeight="1" x14ac:dyDescent="0.3">
      <c r="A147" s="24" t="s">
        <v>67</v>
      </c>
      <c r="B147" s="12" t="s">
        <v>254</v>
      </c>
      <c r="C147" s="4" t="s">
        <v>59</v>
      </c>
      <c r="D147" s="4" t="s">
        <v>61</v>
      </c>
      <c r="E147" s="20" t="s">
        <v>376</v>
      </c>
      <c r="F147" s="62"/>
      <c r="G147" s="75">
        <f t="shared" ref="G147:H147" si="62">SUM(G148+G149)</f>
        <v>2256</v>
      </c>
      <c r="H147" s="70">
        <f t="shared" si="62"/>
        <v>2256</v>
      </c>
    </row>
    <row r="148" spans="1:8" ht="37.5" x14ac:dyDescent="0.3">
      <c r="A148" s="36" t="s">
        <v>23</v>
      </c>
      <c r="B148" s="12" t="s">
        <v>254</v>
      </c>
      <c r="C148" s="4" t="s">
        <v>59</v>
      </c>
      <c r="D148" s="4" t="s">
        <v>61</v>
      </c>
      <c r="E148" s="4" t="s">
        <v>376</v>
      </c>
      <c r="F148" s="62" t="s">
        <v>24</v>
      </c>
      <c r="G148" s="75">
        <v>2255</v>
      </c>
      <c r="H148" s="70">
        <v>2255</v>
      </c>
    </row>
    <row r="149" spans="1:8" ht="20.25" x14ac:dyDescent="0.3">
      <c r="A149" s="36" t="s">
        <v>26</v>
      </c>
      <c r="B149" s="12" t="s">
        <v>254</v>
      </c>
      <c r="C149" s="4" t="s">
        <v>59</v>
      </c>
      <c r="D149" s="4" t="s">
        <v>61</v>
      </c>
      <c r="E149" s="4" t="s">
        <v>376</v>
      </c>
      <c r="F149" s="62" t="s">
        <v>27</v>
      </c>
      <c r="G149" s="75">
        <v>1</v>
      </c>
      <c r="H149" s="70">
        <v>1</v>
      </c>
    </row>
    <row r="150" spans="1:8" ht="20.25" x14ac:dyDescent="0.3">
      <c r="A150" s="36" t="s">
        <v>68</v>
      </c>
      <c r="B150" s="12" t="s">
        <v>254</v>
      </c>
      <c r="C150" s="4" t="s">
        <v>59</v>
      </c>
      <c r="D150" s="4" t="s">
        <v>61</v>
      </c>
      <c r="E150" s="4" t="s">
        <v>377</v>
      </c>
      <c r="F150" s="62"/>
      <c r="G150" s="75">
        <f t="shared" ref="G150:H150" si="63">SUM(G151)</f>
        <v>1000</v>
      </c>
      <c r="H150" s="70">
        <f t="shared" si="63"/>
        <v>1000</v>
      </c>
    </row>
    <row r="151" spans="1:8" ht="37.5" x14ac:dyDescent="0.3">
      <c r="A151" s="36" t="s">
        <v>23</v>
      </c>
      <c r="B151" s="12" t="s">
        <v>254</v>
      </c>
      <c r="C151" s="4" t="s">
        <v>59</v>
      </c>
      <c r="D151" s="4" t="s">
        <v>61</v>
      </c>
      <c r="E151" s="4" t="s">
        <v>377</v>
      </c>
      <c r="F151" s="62" t="s">
        <v>24</v>
      </c>
      <c r="G151" s="75">
        <v>1000</v>
      </c>
      <c r="H151" s="70">
        <v>1000</v>
      </c>
    </row>
    <row r="152" spans="1:8" ht="20.25" x14ac:dyDescent="0.3">
      <c r="A152" s="32" t="s">
        <v>379</v>
      </c>
      <c r="B152" s="12" t="s">
        <v>254</v>
      </c>
      <c r="C152" s="4" t="s">
        <v>59</v>
      </c>
      <c r="D152" s="4" t="s">
        <v>61</v>
      </c>
      <c r="E152" s="20" t="s">
        <v>378</v>
      </c>
      <c r="F152" s="62"/>
      <c r="G152" s="75">
        <f t="shared" ref="G152:H152" si="64">G153</f>
        <v>20</v>
      </c>
      <c r="H152" s="70">
        <f t="shared" si="64"/>
        <v>20</v>
      </c>
    </row>
    <row r="153" spans="1:8" ht="39" customHeight="1" x14ac:dyDescent="0.3">
      <c r="A153" s="32" t="s">
        <v>260</v>
      </c>
      <c r="B153" s="12" t="s">
        <v>254</v>
      </c>
      <c r="C153" s="4" t="s">
        <v>59</v>
      </c>
      <c r="D153" s="4" t="s">
        <v>61</v>
      </c>
      <c r="E153" s="20" t="s">
        <v>380</v>
      </c>
      <c r="F153" s="62"/>
      <c r="G153" s="75">
        <f t="shared" ref="G153:H153" si="65">G154</f>
        <v>20</v>
      </c>
      <c r="H153" s="70">
        <f t="shared" si="65"/>
        <v>20</v>
      </c>
    </row>
    <row r="154" spans="1:8" ht="20.25" x14ac:dyDescent="0.3">
      <c r="A154" s="36" t="s">
        <v>41</v>
      </c>
      <c r="B154" s="12" t="s">
        <v>254</v>
      </c>
      <c r="C154" s="4" t="s">
        <v>59</v>
      </c>
      <c r="D154" s="4" t="s">
        <v>61</v>
      </c>
      <c r="E154" s="20" t="s">
        <v>380</v>
      </c>
      <c r="F154" s="62" t="s">
        <v>42</v>
      </c>
      <c r="G154" s="75">
        <v>20</v>
      </c>
      <c r="H154" s="70">
        <v>20</v>
      </c>
    </row>
    <row r="155" spans="1:8" ht="37.5" x14ac:dyDescent="0.3">
      <c r="A155" s="42" t="s">
        <v>271</v>
      </c>
      <c r="B155" s="12" t="s">
        <v>254</v>
      </c>
      <c r="C155" s="4" t="s">
        <v>59</v>
      </c>
      <c r="D155" s="4" t="s">
        <v>69</v>
      </c>
      <c r="E155" s="4" t="s">
        <v>15</v>
      </c>
      <c r="F155" s="62"/>
      <c r="G155" s="77">
        <f t="shared" ref="G155:H155" si="66">SUM(G156)</f>
        <v>2824.3999999999996</v>
      </c>
      <c r="H155" s="72">
        <f t="shared" si="66"/>
        <v>2824.3999999999996</v>
      </c>
    </row>
    <row r="156" spans="1:8" ht="56.25" x14ac:dyDescent="0.3">
      <c r="A156" s="32" t="s">
        <v>364</v>
      </c>
      <c r="B156" s="12" t="s">
        <v>254</v>
      </c>
      <c r="C156" s="4" t="s">
        <v>59</v>
      </c>
      <c r="D156" s="4" t="s">
        <v>69</v>
      </c>
      <c r="E156" s="20" t="s">
        <v>62</v>
      </c>
      <c r="F156" s="62"/>
      <c r="G156" s="75">
        <f>G157+G161</f>
        <v>2824.3999999999996</v>
      </c>
      <c r="H156" s="70">
        <f>H157+H161</f>
        <v>2824.3999999999996</v>
      </c>
    </row>
    <row r="157" spans="1:8" ht="37.5" x14ac:dyDescent="0.3">
      <c r="A157" s="32" t="s">
        <v>354</v>
      </c>
      <c r="B157" s="12" t="s">
        <v>254</v>
      </c>
      <c r="C157" s="2" t="s">
        <v>59</v>
      </c>
      <c r="D157" s="2" t="s">
        <v>69</v>
      </c>
      <c r="E157" s="20" t="s">
        <v>365</v>
      </c>
      <c r="F157" s="62"/>
      <c r="G157" s="75">
        <f>G158</f>
        <v>2359.6999999999998</v>
      </c>
      <c r="H157" s="70">
        <f>H158</f>
        <v>2359.6999999999998</v>
      </c>
    </row>
    <row r="158" spans="1:8" ht="20.25" x14ac:dyDescent="0.3">
      <c r="A158" s="42" t="s">
        <v>22</v>
      </c>
      <c r="B158" s="12" t="s">
        <v>254</v>
      </c>
      <c r="C158" s="2" t="s">
        <v>59</v>
      </c>
      <c r="D158" s="2" t="s">
        <v>69</v>
      </c>
      <c r="E158" s="20" t="s">
        <v>366</v>
      </c>
      <c r="F158" s="62"/>
      <c r="G158" s="75">
        <f t="shared" ref="G158:H158" si="67">G159</f>
        <v>2359.6999999999998</v>
      </c>
      <c r="H158" s="70">
        <f t="shared" si="67"/>
        <v>2359.6999999999998</v>
      </c>
    </row>
    <row r="159" spans="1:8" ht="20.25" x14ac:dyDescent="0.3">
      <c r="A159" s="32" t="s">
        <v>70</v>
      </c>
      <c r="B159" s="12" t="s">
        <v>254</v>
      </c>
      <c r="C159" s="2" t="s">
        <v>59</v>
      </c>
      <c r="D159" s="2" t="s">
        <v>69</v>
      </c>
      <c r="E159" s="20" t="s">
        <v>369</v>
      </c>
      <c r="F159" s="62"/>
      <c r="G159" s="75">
        <f t="shared" ref="G159:H159" si="68">SUM(G160)</f>
        <v>2359.6999999999998</v>
      </c>
      <c r="H159" s="70">
        <f t="shared" si="68"/>
        <v>2359.6999999999998</v>
      </c>
    </row>
    <row r="160" spans="1:8" ht="37.5" x14ac:dyDescent="0.3">
      <c r="A160" s="36" t="s">
        <v>23</v>
      </c>
      <c r="B160" s="12" t="s">
        <v>254</v>
      </c>
      <c r="C160" s="2" t="s">
        <v>59</v>
      </c>
      <c r="D160" s="2" t="s">
        <v>69</v>
      </c>
      <c r="E160" s="20" t="s">
        <v>369</v>
      </c>
      <c r="F160" s="62" t="s">
        <v>24</v>
      </c>
      <c r="G160" s="75">
        <v>2359.6999999999998</v>
      </c>
      <c r="H160" s="70">
        <v>2359.6999999999998</v>
      </c>
    </row>
    <row r="161" spans="1:8" ht="20.25" x14ac:dyDescent="0.3">
      <c r="A161" s="32" t="s">
        <v>301</v>
      </c>
      <c r="B161" s="12" t="s">
        <v>254</v>
      </c>
      <c r="C161" s="2" t="s">
        <v>59</v>
      </c>
      <c r="D161" s="2" t="s">
        <v>69</v>
      </c>
      <c r="E161" s="20" t="s">
        <v>371</v>
      </c>
      <c r="F161" s="62"/>
      <c r="G161" s="75">
        <f>G162+G172</f>
        <v>464.7</v>
      </c>
      <c r="H161" s="70">
        <f>H162+H172</f>
        <v>464.7</v>
      </c>
    </row>
    <row r="162" spans="1:8" ht="37.5" x14ac:dyDescent="0.3">
      <c r="A162" s="32" t="s">
        <v>374</v>
      </c>
      <c r="B162" s="12" t="s">
        <v>254</v>
      </c>
      <c r="C162" s="2" t="s">
        <v>59</v>
      </c>
      <c r="D162" s="2" t="s">
        <v>69</v>
      </c>
      <c r="E162" s="20" t="s">
        <v>375</v>
      </c>
      <c r="F162" s="62"/>
      <c r="G162" s="75">
        <f>G163+G165+G168+G170</f>
        <v>309.7</v>
      </c>
      <c r="H162" s="70">
        <f>H163+H165+H168+H170</f>
        <v>309.7</v>
      </c>
    </row>
    <row r="163" spans="1:8" ht="37.5" x14ac:dyDescent="0.3">
      <c r="A163" s="32" t="s">
        <v>71</v>
      </c>
      <c r="B163" s="12" t="s">
        <v>254</v>
      </c>
      <c r="C163" s="2" t="s">
        <v>59</v>
      </c>
      <c r="D163" s="2" t="s">
        <v>69</v>
      </c>
      <c r="E163" s="20" t="s">
        <v>381</v>
      </c>
      <c r="F163" s="62"/>
      <c r="G163" s="75">
        <f t="shared" ref="G163:H163" si="69">G164</f>
        <v>35</v>
      </c>
      <c r="H163" s="70">
        <f t="shared" si="69"/>
        <v>35</v>
      </c>
    </row>
    <row r="164" spans="1:8" ht="20.25" x14ac:dyDescent="0.3">
      <c r="A164" s="36" t="s">
        <v>41</v>
      </c>
      <c r="B164" s="12" t="s">
        <v>254</v>
      </c>
      <c r="C164" s="2" t="s">
        <v>59</v>
      </c>
      <c r="D164" s="2" t="s">
        <v>69</v>
      </c>
      <c r="E164" s="20" t="s">
        <v>381</v>
      </c>
      <c r="F164" s="62" t="s">
        <v>42</v>
      </c>
      <c r="G164" s="75">
        <v>35</v>
      </c>
      <c r="H164" s="70">
        <v>35</v>
      </c>
    </row>
    <row r="165" spans="1:8" ht="37.5" x14ac:dyDescent="0.3">
      <c r="A165" s="32" t="s">
        <v>72</v>
      </c>
      <c r="B165" s="12" t="s">
        <v>254</v>
      </c>
      <c r="C165" s="2" t="s">
        <v>59</v>
      </c>
      <c r="D165" s="2" t="s">
        <v>69</v>
      </c>
      <c r="E165" s="20" t="s">
        <v>382</v>
      </c>
      <c r="F165" s="62"/>
      <c r="G165" s="75">
        <f t="shared" ref="G165:H165" si="70">SUM(G166:G167)</f>
        <v>228</v>
      </c>
      <c r="H165" s="70">
        <f t="shared" si="70"/>
        <v>228</v>
      </c>
    </row>
    <row r="166" spans="1:8" ht="37.5" x14ac:dyDescent="0.3">
      <c r="A166" s="36" t="s">
        <v>23</v>
      </c>
      <c r="B166" s="12" t="s">
        <v>254</v>
      </c>
      <c r="C166" s="2" t="s">
        <v>59</v>
      </c>
      <c r="D166" s="2" t="s">
        <v>69</v>
      </c>
      <c r="E166" s="20" t="s">
        <v>382</v>
      </c>
      <c r="F166" s="62" t="s">
        <v>24</v>
      </c>
      <c r="G166" s="75">
        <v>28</v>
      </c>
      <c r="H166" s="70">
        <v>28</v>
      </c>
    </row>
    <row r="167" spans="1:8" ht="75" x14ac:dyDescent="0.3">
      <c r="A167" s="36" t="s">
        <v>65</v>
      </c>
      <c r="B167" s="12" t="s">
        <v>254</v>
      </c>
      <c r="C167" s="2" t="s">
        <v>59</v>
      </c>
      <c r="D167" s="2" t="s">
        <v>69</v>
      </c>
      <c r="E167" s="20" t="s">
        <v>382</v>
      </c>
      <c r="F167" s="62" t="s">
        <v>66</v>
      </c>
      <c r="G167" s="75">
        <v>200</v>
      </c>
      <c r="H167" s="70">
        <v>200</v>
      </c>
    </row>
    <row r="168" spans="1:8" ht="20.25" x14ac:dyDescent="0.3">
      <c r="A168" s="32" t="s">
        <v>75</v>
      </c>
      <c r="B168" s="12" t="s">
        <v>254</v>
      </c>
      <c r="C168" s="2" t="s">
        <v>59</v>
      </c>
      <c r="D168" s="2" t="s">
        <v>69</v>
      </c>
      <c r="E168" s="20" t="s">
        <v>383</v>
      </c>
      <c r="F168" s="62"/>
      <c r="G168" s="75">
        <f t="shared" ref="G168:H168" si="71">SUM(G169)</f>
        <v>35.700000000000003</v>
      </c>
      <c r="H168" s="70">
        <f t="shared" si="71"/>
        <v>35.700000000000003</v>
      </c>
    </row>
    <row r="169" spans="1:8" ht="37.5" x14ac:dyDescent="0.3">
      <c r="A169" s="36" t="s">
        <v>23</v>
      </c>
      <c r="B169" s="12" t="s">
        <v>254</v>
      </c>
      <c r="C169" s="2" t="s">
        <v>59</v>
      </c>
      <c r="D169" s="2" t="s">
        <v>69</v>
      </c>
      <c r="E169" s="20" t="s">
        <v>383</v>
      </c>
      <c r="F169" s="62" t="s">
        <v>24</v>
      </c>
      <c r="G169" s="75">
        <v>35.700000000000003</v>
      </c>
      <c r="H169" s="70">
        <v>35.700000000000003</v>
      </c>
    </row>
    <row r="170" spans="1:8" ht="37.5" x14ac:dyDescent="0.3">
      <c r="A170" s="32" t="s">
        <v>385</v>
      </c>
      <c r="B170" s="12" t="s">
        <v>254</v>
      </c>
      <c r="C170" s="2" t="s">
        <v>59</v>
      </c>
      <c r="D170" s="2" t="s">
        <v>69</v>
      </c>
      <c r="E170" s="20" t="s">
        <v>384</v>
      </c>
      <c r="F170" s="62"/>
      <c r="G170" s="75">
        <f t="shared" ref="G170:H170" si="72">SUM(G171)</f>
        <v>11</v>
      </c>
      <c r="H170" s="70">
        <f t="shared" si="72"/>
        <v>11</v>
      </c>
    </row>
    <row r="171" spans="1:8" ht="37.5" x14ac:dyDescent="0.3">
      <c r="A171" s="36" t="s">
        <v>23</v>
      </c>
      <c r="B171" s="12" t="s">
        <v>254</v>
      </c>
      <c r="C171" s="2" t="s">
        <v>59</v>
      </c>
      <c r="D171" s="2" t="s">
        <v>69</v>
      </c>
      <c r="E171" s="20" t="s">
        <v>384</v>
      </c>
      <c r="F171" s="62" t="s">
        <v>24</v>
      </c>
      <c r="G171" s="75">
        <v>11</v>
      </c>
      <c r="H171" s="70">
        <v>11</v>
      </c>
    </row>
    <row r="172" spans="1:8" ht="20.25" x14ac:dyDescent="0.3">
      <c r="A172" s="32" t="s">
        <v>379</v>
      </c>
      <c r="B172" s="12" t="s">
        <v>254</v>
      </c>
      <c r="C172" s="2" t="s">
        <v>59</v>
      </c>
      <c r="D172" s="2" t="s">
        <v>69</v>
      </c>
      <c r="E172" s="20" t="s">
        <v>378</v>
      </c>
      <c r="F172" s="62"/>
      <c r="G172" s="75">
        <f t="shared" ref="G172:H172" si="73">G173+G175</f>
        <v>155</v>
      </c>
      <c r="H172" s="70">
        <f t="shared" si="73"/>
        <v>155</v>
      </c>
    </row>
    <row r="173" spans="1:8" ht="37.5" x14ac:dyDescent="0.3">
      <c r="A173" s="32" t="s">
        <v>72</v>
      </c>
      <c r="B173" s="12" t="s">
        <v>254</v>
      </c>
      <c r="C173" s="2" t="s">
        <v>59</v>
      </c>
      <c r="D173" s="2" t="s">
        <v>69</v>
      </c>
      <c r="E173" s="20" t="s">
        <v>386</v>
      </c>
      <c r="F173" s="62"/>
      <c r="G173" s="75">
        <f t="shared" ref="G173:H173" si="74">+G174</f>
        <v>60</v>
      </c>
      <c r="H173" s="70">
        <f t="shared" si="74"/>
        <v>60</v>
      </c>
    </row>
    <row r="174" spans="1:8" ht="20.25" x14ac:dyDescent="0.3">
      <c r="A174" s="36" t="s">
        <v>41</v>
      </c>
      <c r="B174" s="12" t="s">
        <v>254</v>
      </c>
      <c r="C174" s="2" t="s">
        <v>59</v>
      </c>
      <c r="D174" s="2" t="s">
        <v>69</v>
      </c>
      <c r="E174" s="20" t="s">
        <v>386</v>
      </c>
      <c r="F174" s="62" t="s">
        <v>42</v>
      </c>
      <c r="G174" s="75">
        <v>60</v>
      </c>
      <c r="H174" s="70">
        <v>60</v>
      </c>
    </row>
    <row r="175" spans="1:8" ht="37.5" x14ac:dyDescent="0.3">
      <c r="A175" s="32" t="s">
        <v>77</v>
      </c>
      <c r="B175" s="12" t="s">
        <v>254</v>
      </c>
      <c r="C175" s="2" t="s">
        <v>78</v>
      </c>
      <c r="D175" s="2" t="s">
        <v>69</v>
      </c>
      <c r="E175" s="20" t="s">
        <v>387</v>
      </c>
      <c r="F175" s="62"/>
      <c r="G175" s="75">
        <f t="shared" ref="G175:H175" si="75">+G176</f>
        <v>95</v>
      </c>
      <c r="H175" s="70">
        <f t="shared" si="75"/>
        <v>95</v>
      </c>
    </row>
    <row r="176" spans="1:8" ht="20.25" x14ac:dyDescent="0.3">
      <c r="A176" s="36" t="s">
        <v>41</v>
      </c>
      <c r="B176" s="12" t="s">
        <v>254</v>
      </c>
      <c r="C176" s="2" t="s">
        <v>78</v>
      </c>
      <c r="D176" s="2" t="s">
        <v>69</v>
      </c>
      <c r="E176" s="20" t="s">
        <v>387</v>
      </c>
      <c r="F176" s="62" t="s">
        <v>42</v>
      </c>
      <c r="G176" s="75">
        <v>95</v>
      </c>
      <c r="H176" s="70">
        <v>95</v>
      </c>
    </row>
    <row r="177" spans="1:8" ht="20.25" x14ac:dyDescent="0.3">
      <c r="A177" s="28" t="s">
        <v>79</v>
      </c>
      <c r="B177" s="12" t="s">
        <v>254</v>
      </c>
      <c r="C177" s="2" t="s">
        <v>20</v>
      </c>
      <c r="D177" s="2" t="s">
        <v>8</v>
      </c>
      <c r="E177" s="2"/>
      <c r="F177" s="6"/>
      <c r="G177" s="75">
        <f>G178+G185+G192+G199</f>
        <v>51357.9</v>
      </c>
      <c r="H177" s="70">
        <f>H178+H185+H192+H199</f>
        <v>49842.5</v>
      </c>
    </row>
    <row r="178" spans="1:8" ht="20.25" x14ac:dyDescent="0.3">
      <c r="A178" s="24" t="s">
        <v>80</v>
      </c>
      <c r="B178" s="12" t="s">
        <v>254</v>
      </c>
      <c r="C178" s="4" t="s">
        <v>20</v>
      </c>
      <c r="D178" s="4" t="s">
        <v>32</v>
      </c>
      <c r="E178" s="4"/>
      <c r="F178" s="62"/>
      <c r="G178" s="77">
        <f t="shared" ref="G178:H178" si="76">+G179</f>
        <v>292</v>
      </c>
      <c r="H178" s="72">
        <f t="shared" si="76"/>
        <v>292</v>
      </c>
    </row>
    <row r="179" spans="1:8" ht="37.5" x14ac:dyDescent="0.3">
      <c r="A179" s="43" t="s">
        <v>447</v>
      </c>
      <c r="B179" s="12" t="s">
        <v>254</v>
      </c>
      <c r="C179" s="4" t="s">
        <v>20</v>
      </c>
      <c r="D179" s="4" t="s">
        <v>32</v>
      </c>
      <c r="E179" s="4" t="s">
        <v>81</v>
      </c>
      <c r="F179" s="62"/>
      <c r="G179" s="77">
        <f t="shared" ref="G179:H180" si="77">G180</f>
        <v>292</v>
      </c>
      <c r="H179" s="72">
        <f t="shared" si="77"/>
        <v>292</v>
      </c>
    </row>
    <row r="180" spans="1:8" ht="37.5" x14ac:dyDescent="0.3">
      <c r="A180" s="32" t="s">
        <v>354</v>
      </c>
      <c r="B180" s="12" t="s">
        <v>254</v>
      </c>
      <c r="C180" s="4" t="s">
        <v>20</v>
      </c>
      <c r="D180" s="4" t="s">
        <v>32</v>
      </c>
      <c r="E180" s="4" t="s">
        <v>449</v>
      </c>
      <c r="F180" s="62"/>
      <c r="G180" s="77">
        <f t="shared" si="77"/>
        <v>292</v>
      </c>
      <c r="H180" s="72">
        <f t="shared" si="77"/>
        <v>292</v>
      </c>
    </row>
    <row r="181" spans="1:8" ht="20.25" x14ac:dyDescent="0.3">
      <c r="A181" s="43" t="s">
        <v>448</v>
      </c>
      <c r="B181" s="12" t="s">
        <v>254</v>
      </c>
      <c r="C181" s="4" t="s">
        <v>20</v>
      </c>
      <c r="D181" s="4" t="s">
        <v>32</v>
      </c>
      <c r="E181" s="4" t="s">
        <v>450</v>
      </c>
      <c r="F181" s="62"/>
      <c r="G181" s="77">
        <f>G182</f>
        <v>292</v>
      </c>
      <c r="H181" s="72">
        <f>H182</f>
        <v>292</v>
      </c>
    </row>
    <row r="182" spans="1:8" ht="37.5" x14ac:dyDescent="0.3">
      <c r="A182" s="43" t="s">
        <v>83</v>
      </c>
      <c r="B182" s="12" t="s">
        <v>254</v>
      </c>
      <c r="C182" s="4" t="s">
        <v>20</v>
      </c>
      <c r="D182" s="4" t="s">
        <v>32</v>
      </c>
      <c r="E182" s="4" t="s">
        <v>451</v>
      </c>
      <c r="F182" s="62"/>
      <c r="G182" s="77">
        <f t="shared" ref="G182:H182" si="78">G183+G184</f>
        <v>292</v>
      </c>
      <c r="H182" s="72">
        <f t="shared" si="78"/>
        <v>292</v>
      </c>
    </row>
    <row r="183" spans="1:8" ht="37.5" x14ac:dyDescent="0.3">
      <c r="A183" s="39" t="s">
        <v>23</v>
      </c>
      <c r="B183" s="12" t="s">
        <v>254</v>
      </c>
      <c r="C183" s="4" t="s">
        <v>20</v>
      </c>
      <c r="D183" s="4" t="s">
        <v>32</v>
      </c>
      <c r="E183" s="4" t="s">
        <v>451</v>
      </c>
      <c r="F183" s="62" t="s">
        <v>24</v>
      </c>
      <c r="G183" s="75">
        <v>30</v>
      </c>
      <c r="H183" s="70">
        <v>30</v>
      </c>
    </row>
    <row r="184" spans="1:8" ht="20.25" x14ac:dyDescent="0.3">
      <c r="A184" s="44" t="s">
        <v>39</v>
      </c>
      <c r="B184" s="12" t="s">
        <v>254</v>
      </c>
      <c r="C184" s="4" t="s">
        <v>20</v>
      </c>
      <c r="D184" s="4" t="s">
        <v>32</v>
      </c>
      <c r="E184" s="4" t="s">
        <v>451</v>
      </c>
      <c r="F184" s="62" t="s">
        <v>40</v>
      </c>
      <c r="G184" s="75">
        <v>262</v>
      </c>
      <c r="H184" s="70">
        <v>262</v>
      </c>
    </row>
    <row r="185" spans="1:8" ht="20.25" x14ac:dyDescent="0.3">
      <c r="A185" s="24" t="s">
        <v>87</v>
      </c>
      <c r="B185" s="12" t="s">
        <v>254</v>
      </c>
      <c r="C185" s="4" t="s">
        <v>20</v>
      </c>
      <c r="D185" s="4" t="s">
        <v>88</v>
      </c>
      <c r="E185" s="4"/>
      <c r="F185" s="62"/>
      <c r="G185" s="77">
        <f t="shared" ref="G185:H185" si="79">G186</f>
        <v>546.6</v>
      </c>
      <c r="H185" s="72">
        <f t="shared" si="79"/>
        <v>546.6</v>
      </c>
    </row>
    <row r="186" spans="1:8" ht="56.25" x14ac:dyDescent="0.3">
      <c r="A186" s="45" t="s">
        <v>583</v>
      </c>
      <c r="B186" s="12" t="s">
        <v>254</v>
      </c>
      <c r="C186" s="2" t="s">
        <v>20</v>
      </c>
      <c r="D186" s="2" t="s">
        <v>88</v>
      </c>
      <c r="E186" s="2" t="s">
        <v>89</v>
      </c>
      <c r="F186" s="6"/>
      <c r="G186" s="77">
        <f t="shared" ref="G186:H188" si="80">G187</f>
        <v>546.6</v>
      </c>
      <c r="H186" s="72">
        <f t="shared" si="80"/>
        <v>546.6</v>
      </c>
    </row>
    <row r="187" spans="1:8" ht="20.25" x14ac:dyDescent="0.3">
      <c r="A187" s="39" t="s">
        <v>301</v>
      </c>
      <c r="B187" s="12" t="s">
        <v>254</v>
      </c>
      <c r="C187" s="2" t="s">
        <v>20</v>
      </c>
      <c r="D187" s="2" t="s">
        <v>88</v>
      </c>
      <c r="E187" s="2" t="s">
        <v>453</v>
      </c>
      <c r="F187" s="6"/>
      <c r="G187" s="77">
        <f t="shared" si="80"/>
        <v>546.6</v>
      </c>
      <c r="H187" s="72">
        <f t="shared" si="80"/>
        <v>546.6</v>
      </c>
    </row>
    <row r="188" spans="1:8" ht="20.25" x14ac:dyDescent="0.3">
      <c r="A188" s="45" t="s">
        <v>90</v>
      </c>
      <c r="B188" s="12" t="s">
        <v>254</v>
      </c>
      <c r="C188" s="2" t="s">
        <v>20</v>
      </c>
      <c r="D188" s="2" t="s">
        <v>88</v>
      </c>
      <c r="E188" s="2" t="s">
        <v>454</v>
      </c>
      <c r="F188" s="6"/>
      <c r="G188" s="77">
        <f t="shared" si="80"/>
        <v>546.6</v>
      </c>
      <c r="H188" s="72">
        <f t="shared" si="80"/>
        <v>546.6</v>
      </c>
    </row>
    <row r="189" spans="1:8" ht="20.25" x14ac:dyDescent="0.3">
      <c r="A189" s="45" t="s">
        <v>91</v>
      </c>
      <c r="B189" s="12" t="s">
        <v>254</v>
      </c>
      <c r="C189" s="2" t="s">
        <v>20</v>
      </c>
      <c r="D189" s="2" t="s">
        <v>88</v>
      </c>
      <c r="E189" s="4" t="s">
        <v>455</v>
      </c>
      <c r="F189" s="6"/>
      <c r="G189" s="75">
        <f t="shared" ref="G189:H189" si="81">+G190+G191</f>
        <v>546.6</v>
      </c>
      <c r="H189" s="70">
        <f t="shared" si="81"/>
        <v>546.6</v>
      </c>
    </row>
    <row r="190" spans="1:8" ht="37.5" x14ac:dyDescent="0.3">
      <c r="A190" s="39" t="s">
        <v>23</v>
      </c>
      <c r="B190" s="12" t="s">
        <v>254</v>
      </c>
      <c r="C190" s="2" t="s">
        <v>20</v>
      </c>
      <c r="D190" s="2" t="s">
        <v>88</v>
      </c>
      <c r="E190" s="2" t="s">
        <v>455</v>
      </c>
      <c r="F190" s="6" t="s">
        <v>24</v>
      </c>
      <c r="G190" s="75">
        <v>542</v>
      </c>
      <c r="H190" s="70">
        <v>542</v>
      </c>
    </row>
    <row r="191" spans="1:8" ht="20.25" x14ac:dyDescent="0.3">
      <c r="A191" s="36" t="s">
        <v>26</v>
      </c>
      <c r="B191" s="12" t="s">
        <v>254</v>
      </c>
      <c r="C191" s="2" t="s">
        <v>20</v>
      </c>
      <c r="D191" s="2" t="s">
        <v>88</v>
      </c>
      <c r="E191" s="2" t="s">
        <v>455</v>
      </c>
      <c r="F191" s="6" t="s">
        <v>27</v>
      </c>
      <c r="G191" s="75">
        <v>4.5999999999999996</v>
      </c>
      <c r="H191" s="70">
        <v>4.5999999999999996</v>
      </c>
    </row>
    <row r="192" spans="1:8" ht="20.25" x14ac:dyDescent="0.3">
      <c r="A192" s="24" t="s">
        <v>92</v>
      </c>
      <c r="B192" s="12" t="s">
        <v>254</v>
      </c>
      <c r="C192" s="4" t="s">
        <v>20</v>
      </c>
      <c r="D192" s="4" t="s">
        <v>93</v>
      </c>
      <c r="E192" s="4"/>
      <c r="F192" s="62"/>
      <c r="G192" s="77">
        <f t="shared" ref="G192:H192" si="82">G193</f>
        <v>46146.200000000004</v>
      </c>
      <c r="H192" s="72">
        <f t="shared" si="82"/>
        <v>46146.200000000004</v>
      </c>
    </row>
    <row r="193" spans="1:8" ht="56.25" x14ac:dyDescent="0.3">
      <c r="A193" s="45" t="s">
        <v>583</v>
      </c>
      <c r="B193" s="12" t="s">
        <v>254</v>
      </c>
      <c r="C193" s="2" t="s">
        <v>20</v>
      </c>
      <c r="D193" s="2" t="s">
        <v>93</v>
      </c>
      <c r="E193" s="2" t="s">
        <v>89</v>
      </c>
      <c r="F193" s="6"/>
      <c r="G193" s="77">
        <f t="shared" ref="G193:H193" si="83">G194</f>
        <v>46146.200000000004</v>
      </c>
      <c r="H193" s="72">
        <f t="shared" si="83"/>
        <v>46146.200000000004</v>
      </c>
    </row>
    <row r="194" spans="1:8" ht="37.5" x14ac:dyDescent="0.3">
      <c r="A194" s="45" t="s">
        <v>354</v>
      </c>
      <c r="B194" s="12" t="s">
        <v>254</v>
      </c>
      <c r="C194" s="2" t="s">
        <v>20</v>
      </c>
      <c r="D194" s="2" t="s">
        <v>93</v>
      </c>
      <c r="E194" s="2" t="s">
        <v>94</v>
      </c>
      <c r="F194" s="6"/>
      <c r="G194" s="77">
        <f>G195</f>
        <v>46146.200000000004</v>
      </c>
      <c r="H194" s="72">
        <f>H195</f>
        <v>46146.200000000004</v>
      </c>
    </row>
    <row r="195" spans="1:8" ht="20.25" x14ac:dyDescent="0.3">
      <c r="A195" s="45" t="s">
        <v>97</v>
      </c>
      <c r="B195" s="12" t="s">
        <v>254</v>
      </c>
      <c r="C195" s="2" t="s">
        <v>20</v>
      </c>
      <c r="D195" s="2" t="s">
        <v>93</v>
      </c>
      <c r="E195" s="2" t="s">
        <v>98</v>
      </c>
      <c r="F195" s="6"/>
      <c r="G195" s="77">
        <f>G196</f>
        <v>46146.200000000004</v>
      </c>
      <c r="H195" s="72">
        <f>H196</f>
        <v>46146.200000000004</v>
      </c>
    </row>
    <row r="196" spans="1:8" ht="37.5" x14ac:dyDescent="0.3">
      <c r="A196" s="45" t="s">
        <v>99</v>
      </c>
      <c r="B196" s="12" t="s">
        <v>254</v>
      </c>
      <c r="C196" s="2" t="s">
        <v>20</v>
      </c>
      <c r="D196" s="2" t="s">
        <v>93</v>
      </c>
      <c r="E196" s="2" t="s">
        <v>456</v>
      </c>
      <c r="F196" s="6"/>
      <c r="G196" s="77">
        <f t="shared" ref="G196:H196" si="84">G197+G198</f>
        <v>46146.200000000004</v>
      </c>
      <c r="H196" s="72">
        <f t="shared" si="84"/>
        <v>46146.200000000004</v>
      </c>
    </row>
    <row r="197" spans="1:8" ht="37.5" x14ac:dyDescent="0.3">
      <c r="A197" s="36" t="s">
        <v>23</v>
      </c>
      <c r="B197" s="12" t="s">
        <v>254</v>
      </c>
      <c r="C197" s="2" t="s">
        <v>20</v>
      </c>
      <c r="D197" s="2" t="s">
        <v>93</v>
      </c>
      <c r="E197" s="2" t="s">
        <v>456</v>
      </c>
      <c r="F197" s="6" t="s">
        <v>24</v>
      </c>
      <c r="G197" s="75">
        <v>46122.8</v>
      </c>
      <c r="H197" s="70">
        <v>46122.8</v>
      </c>
    </row>
    <row r="198" spans="1:8" ht="20.25" x14ac:dyDescent="0.3">
      <c r="A198" s="36" t="s">
        <v>26</v>
      </c>
      <c r="B198" s="12" t="s">
        <v>254</v>
      </c>
      <c r="C198" s="2" t="s">
        <v>20</v>
      </c>
      <c r="D198" s="2" t="s">
        <v>93</v>
      </c>
      <c r="E198" s="2" t="s">
        <v>456</v>
      </c>
      <c r="F198" s="6" t="s">
        <v>27</v>
      </c>
      <c r="G198" s="75">
        <v>23.4</v>
      </c>
      <c r="H198" s="70">
        <v>23.4</v>
      </c>
    </row>
    <row r="199" spans="1:8" ht="20.25" x14ac:dyDescent="0.3">
      <c r="A199" s="24" t="s">
        <v>100</v>
      </c>
      <c r="B199" s="12" t="s">
        <v>254</v>
      </c>
      <c r="C199" s="4" t="s">
        <v>20</v>
      </c>
      <c r="D199" s="4" t="s">
        <v>101</v>
      </c>
      <c r="E199" s="4"/>
      <c r="F199" s="62"/>
      <c r="G199" s="77">
        <f t="shared" ref="G199:H199" si="85">+G200</f>
        <v>4373.1000000000004</v>
      </c>
      <c r="H199" s="72">
        <f t="shared" si="85"/>
        <v>2857.7</v>
      </c>
    </row>
    <row r="200" spans="1:8" ht="37.5" x14ac:dyDescent="0.3">
      <c r="A200" s="38" t="s">
        <v>439</v>
      </c>
      <c r="B200" s="12" t="s">
        <v>254</v>
      </c>
      <c r="C200" s="4" t="s">
        <v>20</v>
      </c>
      <c r="D200" s="4" t="s">
        <v>101</v>
      </c>
      <c r="E200" s="4" t="s">
        <v>102</v>
      </c>
      <c r="F200" s="62"/>
      <c r="G200" s="75">
        <f>G201+G213</f>
        <v>4373.1000000000004</v>
      </c>
      <c r="H200" s="70">
        <f>H201+H213</f>
        <v>2857.7</v>
      </c>
    </row>
    <row r="201" spans="1:8" ht="37.5" x14ac:dyDescent="0.3">
      <c r="A201" s="38" t="s">
        <v>354</v>
      </c>
      <c r="B201" s="12" t="s">
        <v>254</v>
      </c>
      <c r="C201" s="4" t="s">
        <v>20</v>
      </c>
      <c r="D201" s="4" t="s">
        <v>101</v>
      </c>
      <c r="E201" s="4" t="s">
        <v>103</v>
      </c>
      <c r="F201" s="62"/>
      <c r="G201" s="77">
        <f>G202</f>
        <v>3203.1000000000004</v>
      </c>
      <c r="H201" s="72">
        <f>H202</f>
        <v>2177.6999999999998</v>
      </c>
    </row>
    <row r="202" spans="1:8" ht="20.25" x14ac:dyDescent="0.3">
      <c r="A202" s="38" t="s">
        <v>558</v>
      </c>
      <c r="B202" s="12" t="s">
        <v>254</v>
      </c>
      <c r="C202" s="2" t="s">
        <v>20</v>
      </c>
      <c r="D202" s="2" t="s">
        <v>101</v>
      </c>
      <c r="E202" s="4" t="s">
        <v>104</v>
      </c>
      <c r="F202" s="6"/>
      <c r="G202" s="77">
        <f t="shared" ref="G202:H202" si="86">G203+G205+G207+G209+G211</f>
        <v>3203.1000000000004</v>
      </c>
      <c r="H202" s="72">
        <f t="shared" si="86"/>
        <v>2177.6999999999998</v>
      </c>
    </row>
    <row r="203" spans="1:8" ht="37.5" x14ac:dyDescent="0.3">
      <c r="A203" s="38" t="s">
        <v>108</v>
      </c>
      <c r="B203" s="12" t="s">
        <v>254</v>
      </c>
      <c r="C203" s="2" t="s">
        <v>20</v>
      </c>
      <c r="D203" s="2" t="s">
        <v>101</v>
      </c>
      <c r="E203" s="4" t="s">
        <v>105</v>
      </c>
      <c r="F203" s="6"/>
      <c r="G203" s="77">
        <f t="shared" ref="G203:H203" si="87">G204</f>
        <v>493.4</v>
      </c>
      <c r="H203" s="72">
        <f t="shared" si="87"/>
        <v>0</v>
      </c>
    </row>
    <row r="204" spans="1:8" ht="56.25" x14ac:dyDescent="0.3">
      <c r="A204" s="39" t="s">
        <v>109</v>
      </c>
      <c r="B204" s="12" t="s">
        <v>254</v>
      </c>
      <c r="C204" s="2" t="s">
        <v>20</v>
      </c>
      <c r="D204" s="2" t="s">
        <v>101</v>
      </c>
      <c r="E204" s="4" t="s">
        <v>105</v>
      </c>
      <c r="F204" s="6" t="s">
        <v>74</v>
      </c>
      <c r="G204" s="75">
        <v>493.4</v>
      </c>
      <c r="H204" s="70">
        <v>0</v>
      </c>
    </row>
    <row r="205" spans="1:8" ht="56.25" x14ac:dyDescent="0.3">
      <c r="A205" s="38" t="s">
        <v>110</v>
      </c>
      <c r="B205" s="12" t="s">
        <v>254</v>
      </c>
      <c r="C205" s="2" t="s">
        <v>20</v>
      </c>
      <c r="D205" s="2" t="s">
        <v>101</v>
      </c>
      <c r="E205" s="4" t="s">
        <v>458</v>
      </c>
      <c r="F205" s="6"/>
      <c r="G205" s="77">
        <f t="shared" ref="G205:H205" si="88">G206</f>
        <v>395.8</v>
      </c>
      <c r="H205" s="72">
        <f t="shared" si="88"/>
        <v>0</v>
      </c>
    </row>
    <row r="206" spans="1:8" ht="56.25" x14ac:dyDescent="0.3">
      <c r="A206" s="39" t="s">
        <v>109</v>
      </c>
      <c r="B206" s="12" t="s">
        <v>254</v>
      </c>
      <c r="C206" s="2" t="s">
        <v>20</v>
      </c>
      <c r="D206" s="2" t="s">
        <v>101</v>
      </c>
      <c r="E206" s="4" t="s">
        <v>458</v>
      </c>
      <c r="F206" s="6" t="s">
        <v>74</v>
      </c>
      <c r="G206" s="75">
        <v>395.8</v>
      </c>
      <c r="H206" s="70">
        <v>0</v>
      </c>
    </row>
    <row r="207" spans="1:8" ht="56.25" x14ac:dyDescent="0.3">
      <c r="A207" s="38" t="s">
        <v>457</v>
      </c>
      <c r="B207" s="12" t="s">
        <v>254</v>
      </c>
      <c r="C207" s="2" t="s">
        <v>20</v>
      </c>
      <c r="D207" s="2" t="s">
        <v>101</v>
      </c>
      <c r="E207" s="4" t="s">
        <v>459</v>
      </c>
      <c r="F207" s="6"/>
      <c r="G207" s="77">
        <f t="shared" ref="G207:H207" si="89">G208</f>
        <v>136.19999999999999</v>
      </c>
      <c r="H207" s="72">
        <f t="shared" si="89"/>
        <v>0</v>
      </c>
    </row>
    <row r="208" spans="1:8" ht="56.25" x14ac:dyDescent="0.3">
      <c r="A208" s="39" t="s">
        <v>109</v>
      </c>
      <c r="B208" s="12" t="s">
        <v>254</v>
      </c>
      <c r="C208" s="2" t="s">
        <v>20</v>
      </c>
      <c r="D208" s="2" t="s">
        <v>101</v>
      </c>
      <c r="E208" s="4" t="s">
        <v>459</v>
      </c>
      <c r="F208" s="6" t="s">
        <v>74</v>
      </c>
      <c r="G208" s="75">
        <v>136.19999999999999</v>
      </c>
      <c r="H208" s="70">
        <v>0</v>
      </c>
    </row>
    <row r="209" spans="1:8" ht="56.25" x14ac:dyDescent="0.3">
      <c r="A209" s="38" t="s">
        <v>111</v>
      </c>
      <c r="B209" s="12" t="s">
        <v>254</v>
      </c>
      <c r="C209" s="2" t="s">
        <v>20</v>
      </c>
      <c r="D209" s="2" t="s">
        <v>101</v>
      </c>
      <c r="E209" s="4" t="s">
        <v>460</v>
      </c>
      <c r="F209" s="6"/>
      <c r="G209" s="77">
        <f t="shared" ref="G209:H209" si="90">G210</f>
        <v>1273.7</v>
      </c>
      <c r="H209" s="72">
        <f t="shared" si="90"/>
        <v>1273.7</v>
      </c>
    </row>
    <row r="210" spans="1:8" ht="56.25" x14ac:dyDescent="0.3">
      <c r="A210" s="39" t="s">
        <v>109</v>
      </c>
      <c r="B210" s="12" t="s">
        <v>254</v>
      </c>
      <c r="C210" s="2" t="s">
        <v>20</v>
      </c>
      <c r="D210" s="2" t="s">
        <v>101</v>
      </c>
      <c r="E210" s="4" t="s">
        <v>460</v>
      </c>
      <c r="F210" s="6" t="s">
        <v>74</v>
      </c>
      <c r="G210" s="75">
        <v>1273.7</v>
      </c>
      <c r="H210" s="70">
        <v>1273.7</v>
      </c>
    </row>
    <row r="211" spans="1:8" ht="37.5" x14ac:dyDescent="0.3">
      <c r="A211" s="38" t="s">
        <v>294</v>
      </c>
      <c r="B211" s="12" t="s">
        <v>254</v>
      </c>
      <c r="C211" s="2" t="s">
        <v>20</v>
      </c>
      <c r="D211" s="2" t="s">
        <v>101</v>
      </c>
      <c r="E211" s="4" t="s">
        <v>461</v>
      </c>
      <c r="F211" s="6"/>
      <c r="G211" s="77">
        <f t="shared" ref="G211:H211" si="91">G212</f>
        <v>904</v>
      </c>
      <c r="H211" s="72">
        <f t="shared" si="91"/>
        <v>904</v>
      </c>
    </row>
    <row r="212" spans="1:8" ht="56.25" x14ac:dyDescent="0.3">
      <c r="A212" s="39" t="s">
        <v>109</v>
      </c>
      <c r="B212" s="12" t="s">
        <v>254</v>
      </c>
      <c r="C212" s="2" t="s">
        <v>20</v>
      </c>
      <c r="D212" s="2" t="s">
        <v>101</v>
      </c>
      <c r="E212" s="4" t="s">
        <v>461</v>
      </c>
      <c r="F212" s="6" t="s">
        <v>74</v>
      </c>
      <c r="G212" s="75">
        <v>904</v>
      </c>
      <c r="H212" s="70">
        <v>904</v>
      </c>
    </row>
    <row r="213" spans="1:8" ht="37.5" x14ac:dyDescent="0.3">
      <c r="A213" s="45" t="s">
        <v>300</v>
      </c>
      <c r="B213" s="12" t="s">
        <v>254</v>
      </c>
      <c r="C213" s="4" t="s">
        <v>20</v>
      </c>
      <c r="D213" s="4" t="s">
        <v>101</v>
      </c>
      <c r="E213" s="4" t="s">
        <v>106</v>
      </c>
      <c r="F213" s="62"/>
      <c r="G213" s="77">
        <f t="shared" ref="G213:H213" si="92">G214</f>
        <v>1170</v>
      </c>
      <c r="H213" s="72">
        <f t="shared" si="92"/>
        <v>680</v>
      </c>
    </row>
    <row r="214" spans="1:8" ht="20.25" x14ac:dyDescent="0.3">
      <c r="A214" s="38" t="s">
        <v>559</v>
      </c>
      <c r="B214" s="12" t="s">
        <v>254</v>
      </c>
      <c r="C214" s="2" t="s">
        <v>20</v>
      </c>
      <c r="D214" s="2" t="s">
        <v>101</v>
      </c>
      <c r="E214" s="4" t="s">
        <v>107</v>
      </c>
      <c r="F214" s="6"/>
      <c r="G214" s="77">
        <f t="shared" ref="G214:H214" si="93">G215+G218+G221+G223+G225</f>
        <v>1170</v>
      </c>
      <c r="H214" s="72">
        <f t="shared" si="93"/>
        <v>680</v>
      </c>
    </row>
    <row r="215" spans="1:8" ht="37.5" x14ac:dyDescent="0.3">
      <c r="A215" s="38" t="s">
        <v>462</v>
      </c>
      <c r="B215" s="12" t="s">
        <v>254</v>
      </c>
      <c r="C215" s="2" t="s">
        <v>20</v>
      </c>
      <c r="D215" s="2" t="s">
        <v>101</v>
      </c>
      <c r="E215" s="4" t="s">
        <v>463</v>
      </c>
      <c r="F215" s="6"/>
      <c r="G215" s="77">
        <f t="shared" ref="G215:H215" si="94">G216+G217</f>
        <v>150</v>
      </c>
      <c r="H215" s="72">
        <f t="shared" si="94"/>
        <v>0</v>
      </c>
    </row>
    <row r="216" spans="1:8" ht="37.5" x14ac:dyDescent="0.3">
      <c r="A216" s="46" t="s">
        <v>23</v>
      </c>
      <c r="B216" s="12" t="s">
        <v>254</v>
      </c>
      <c r="C216" s="2" t="s">
        <v>20</v>
      </c>
      <c r="D216" s="2" t="s">
        <v>101</v>
      </c>
      <c r="E216" s="4" t="s">
        <v>463</v>
      </c>
      <c r="F216" s="64">
        <v>240</v>
      </c>
      <c r="G216" s="75">
        <v>5</v>
      </c>
      <c r="H216" s="70">
        <v>0</v>
      </c>
    </row>
    <row r="217" spans="1:8" ht="20.25" x14ac:dyDescent="0.3">
      <c r="A217" s="46" t="s">
        <v>39</v>
      </c>
      <c r="B217" s="12" t="s">
        <v>254</v>
      </c>
      <c r="C217" s="2" t="s">
        <v>20</v>
      </c>
      <c r="D217" s="2" t="s">
        <v>101</v>
      </c>
      <c r="E217" s="4" t="s">
        <v>463</v>
      </c>
      <c r="F217" s="64">
        <v>350</v>
      </c>
      <c r="G217" s="75">
        <v>145</v>
      </c>
      <c r="H217" s="70">
        <v>0</v>
      </c>
    </row>
    <row r="218" spans="1:8" ht="37.5" x14ac:dyDescent="0.3">
      <c r="A218" s="38" t="s">
        <v>465</v>
      </c>
      <c r="B218" s="12" t="s">
        <v>254</v>
      </c>
      <c r="C218" s="2" t="s">
        <v>20</v>
      </c>
      <c r="D218" s="2" t="s">
        <v>101</v>
      </c>
      <c r="E218" s="4" t="s">
        <v>464</v>
      </c>
      <c r="F218" s="6"/>
      <c r="G218" s="77">
        <f t="shared" ref="G218:H218" si="95">G219+G220</f>
        <v>240</v>
      </c>
      <c r="H218" s="72">
        <f t="shared" si="95"/>
        <v>0</v>
      </c>
    </row>
    <row r="219" spans="1:8" ht="37.5" x14ac:dyDescent="0.3">
      <c r="A219" s="46" t="s">
        <v>23</v>
      </c>
      <c r="B219" s="12" t="s">
        <v>254</v>
      </c>
      <c r="C219" s="2" t="s">
        <v>20</v>
      </c>
      <c r="D219" s="2" t="s">
        <v>101</v>
      </c>
      <c r="E219" s="4" t="s">
        <v>464</v>
      </c>
      <c r="F219" s="64">
        <v>240</v>
      </c>
      <c r="G219" s="75">
        <v>7</v>
      </c>
      <c r="H219" s="70">
        <v>0</v>
      </c>
    </row>
    <row r="220" spans="1:8" ht="20.25" x14ac:dyDescent="0.3">
      <c r="A220" s="46" t="s">
        <v>39</v>
      </c>
      <c r="B220" s="12" t="s">
        <v>254</v>
      </c>
      <c r="C220" s="2" t="s">
        <v>20</v>
      </c>
      <c r="D220" s="2" t="s">
        <v>101</v>
      </c>
      <c r="E220" s="4" t="s">
        <v>464</v>
      </c>
      <c r="F220" s="64">
        <v>350</v>
      </c>
      <c r="G220" s="75">
        <v>233</v>
      </c>
      <c r="H220" s="70">
        <v>0</v>
      </c>
    </row>
    <row r="221" spans="1:8" ht="41.25" customHeight="1" x14ac:dyDescent="0.3">
      <c r="A221" s="38" t="s">
        <v>466</v>
      </c>
      <c r="B221" s="12" t="s">
        <v>254</v>
      </c>
      <c r="C221" s="2" t="s">
        <v>20</v>
      </c>
      <c r="D221" s="2" t="s">
        <v>101</v>
      </c>
      <c r="E221" s="4" t="s">
        <v>464</v>
      </c>
      <c r="F221" s="6"/>
      <c r="G221" s="77">
        <f t="shared" ref="G221:H221" si="96">G222</f>
        <v>100</v>
      </c>
      <c r="H221" s="72">
        <f t="shared" si="96"/>
        <v>0</v>
      </c>
    </row>
    <row r="222" spans="1:8" ht="56.25" x14ac:dyDescent="0.3">
      <c r="A222" s="39" t="s">
        <v>109</v>
      </c>
      <c r="B222" s="12" t="s">
        <v>254</v>
      </c>
      <c r="C222" s="2" t="s">
        <v>20</v>
      </c>
      <c r="D222" s="2" t="s">
        <v>101</v>
      </c>
      <c r="E222" s="4" t="s">
        <v>464</v>
      </c>
      <c r="F222" s="64">
        <v>810</v>
      </c>
      <c r="G222" s="75">
        <v>100</v>
      </c>
      <c r="H222" s="70">
        <v>0</v>
      </c>
    </row>
    <row r="223" spans="1:8" ht="37.5" x14ac:dyDescent="0.3">
      <c r="A223" s="38" t="s">
        <v>467</v>
      </c>
      <c r="B223" s="12" t="s">
        <v>254</v>
      </c>
      <c r="C223" s="2" t="s">
        <v>20</v>
      </c>
      <c r="D223" s="2" t="s">
        <v>101</v>
      </c>
      <c r="E223" s="4" t="s">
        <v>468</v>
      </c>
      <c r="F223" s="6"/>
      <c r="G223" s="77">
        <f t="shared" ref="G223:H223" si="97">G224</f>
        <v>80</v>
      </c>
      <c r="H223" s="72">
        <f t="shared" si="97"/>
        <v>80</v>
      </c>
    </row>
    <row r="224" spans="1:8" ht="37.5" x14ac:dyDescent="0.3">
      <c r="A224" s="46" t="s">
        <v>23</v>
      </c>
      <c r="B224" s="12" t="s">
        <v>254</v>
      </c>
      <c r="C224" s="2" t="s">
        <v>20</v>
      </c>
      <c r="D224" s="2" t="s">
        <v>101</v>
      </c>
      <c r="E224" s="4" t="s">
        <v>468</v>
      </c>
      <c r="F224" s="64">
        <v>240</v>
      </c>
      <c r="G224" s="75">
        <v>80</v>
      </c>
      <c r="H224" s="70">
        <v>80</v>
      </c>
    </row>
    <row r="225" spans="1:8" ht="37.5" x14ac:dyDescent="0.3">
      <c r="A225" s="38" t="s">
        <v>469</v>
      </c>
      <c r="B225" s="12" t="s">
        <v>254</v>
      </c>
      <c r="C225" s="2" t="s">
        <v>20</v>
      </c>
      <c r="D225" s="2" t="s">
        <v>101</v>
      </c>
      <c r="E225" s="4" t="s">
        <v>470</v>
      </c>
      <c r="F225" s="6"/>
      <c r="G225" s="77">
        <f>G226+G227</f>
        <v>600</v>
      </c>
      <c r="H225" s="72">
        <f>H226+H227</f>
        <v>600</v>
      </c>
    </row>
    <row r="226" spans="1:8" ht="37.5" x14ac:dyDescent="0.3">
      <c r="A226" s="31" t="s">
        <v>23</v>
      </c>
      <c r="B226" s="12" t="s">
        <v>254</v>
      </c>
      <c r="C226" s="2" t="s">
        <v>20</v>
      </c>
      <c r="D226" s="2" t="s">
        <v>101</v>
      </c>
      <c r="E226" s="4" t="s">
        <v>470</v>
      </c>
      <c r="F226" s="64">
        <v>240</v>
      </c>
      <c r="G226" s="75">
        <v>24</v>
      </c>
      <c r="H226" s="70">
        <v>24</v>
      </c>
    </row>
    <row r="227" spans="1:8" ht="20.25" x14ac:dyDescent="0.3">
      <c r="A227" s="31" t="s">
        <v>39</v>
      </c>
      <c r="B227" s="12" t="s">
        <v>254</v>
      </c>
      <c r="C227" s="2" t="s">
        <v>20</v>
      </c>
      <c r="D227" s="2" t="s">
        <v>101</v>
      </c>
      <c r="E227" s="4" t="s">
        <v>470</v>
      </c>
      <c r="F227" s="64">
        <v>350</v>
      </c>
      <c r="G227" s="75">
        <v>576</v>
      </c>
      <c r="H227" s="70">
        <v>576</v>
      </c>
    </row>
    <row r="228" spans="1:8" ht="20.25" x14ac:dyDescent="0.3">
      <c r="A228" s="28" t="s">
        <v>112</v>
      </c>
      <c r="B228" s="12" t="s">
        <v>254</v>
      </c>
      <c r="C228" s="2" t="s">
        <v>32</v>
      </c>
      <c r="D228" s="2" t="s">
        <v>8</v>
      </c>
      <c r="E228" s="2"/>
      <c r="F228" s="6"/>
      <c r="G228" s="75">
        <f>+G229+G235</f>
        <v>46767.8</v>
      </c>
      <c r="H228" s="70">
        <f>+H229+H235</f>
        <v>46767.8</v>
      </c>
    </row>
    <row r="229" spans="1:8" ht="20.25" x14ac:dyDescent="0.3">
      <c r="A229" s="24" t="s">
        <v>113</v>
      </c>
      <c r="B229" s="12" t="s">
        <v>254</v>
      </c>
      <c r="C229" s="4" t="s">
        <v>32</v>
      </c>
      <c r="D229" s="4" t="s">
        <v>10</v>
      </c>
      <c r="E229" s="4"/>
      <c r="F229" s="62"/>
      <c r="G229" s="77">
        <f t="shared" ref="G229:H233" si="98">G230</f>
        <v>2545.5</v>
      </c>
      <c r="H229" s="72">
        <f t="shared" si="98"/>
        <v>2545.5</v>
      </c>
    </row>
    <row r="230" spans="1:8" ht="56.25" x14ac:dyDescent="0.3">
      <c r="A230" s="45" t="s">
        <v>503</v>
      </c>
      <c r="B230" s="12" t="s">
        <v>254</v>
      </c>
      <c r="C230" s="2" t="s">
        <v>32</v>
      </c>
      <c r="D230" s="2" t="s">
        <v>10</v>
      </c>
      <c r="E230" s="2" t="s">
        <v>114</v>
      </c>
      <c r="F230" s="6"/>
      <c r="G230" s="75">
        <f t="shared" ref="G230:H230" si="99">G231</f>
        <v>2545.5</v>
      </c>
      <c r="H230" s="70">
        <f t="shared" si="99"/>
        <v>2545.5</v>
      </c>
    </row>
    <row r="231" spans="1:8" ht="20.25" x14ac:dyDescent="0.3">
      <c r="A231" s="47" t="s">
        <v>301</v>
      </c>
      <c r="B231" s="12" t="s">
        <v>254</v>
      </c>
      <c r="C231" s="2" t="s">
        <v>32</v>
      </c>
      <c r="D231" s="2" t="s">
        <v>10</v>
      </c>
      <c r="E231" s="2" t="s">
        <v>179</v>
      </c>
      <c r="F231" s="6"/>
      <c r="G231" s="75">
        <f>G232</f>
        <v>2545.5</v>
      </c>
      <c r="H231" s="70">
        <f>H232</f>
        <v>2545.5</v>
      </c>
    </row>
    <row r="232" spans="1:8" ht="37.5" x14ac:dyDescent="0.3">
      <c r="A232" s="47" t="s">
        <v>471</v>
      </c>
      <c r="B232" s="12" t="s">
        <v>254</v>
      </c>
      <c r="C232" s="2" t="s">
        <v>32</v>
      </c>
      <c r="D232" s="2" t="s">
        <v>10</v>
      </c>
      <c r="E232" s="2" t="s">
        <v>472</v>
      </c>
      <c r="F232" s="6"/>
      <c r="G232" s="77">
        <f t="shared" si="98"/>
        <v>2545.5</v>
      </c>
      <c r="H232" s="72">
        <f t="shared" si="98"/>
        <v>2545.5</v>
      </c>
    </row>
    <row r="233" spans="1:8" ht="26.25" customHeight="1" x14ac:dyDescent="0.3">
      <c r="A233" s="47" t="s">
        <v>115</v>
      </c>
      <c r="B233" s="12" t="s">
        <v>254</v>
      </c>
      <c r="C233" s="2" t="s">
        <v>32</v>
      </c>
      <c r="D233" s="2" t="s">
        <v>10</v>
      </c>
      <c r="E233" s="2" t="s">
        <v>473</v>
      </c>
      <c r="F233" s="6"/>
      <c r="G233" s="77">
        <f t="shared" si="98"/>
        <v>2545.5</v>
      </c>
      <c r="H233" s="72">
        <f t="shared" si="98"/>
        <v>2545.5</v>
      </c>
    </row>
    <row r="234" spans="1:8" ht="37.5" x14ac:dyDescent="0.3">
      <c r="A234" s="39" t="s">
        <v>23</v>
      </c>
      <c r="B234" s="12" t="s">
        <v>254</v>
      </c>
      <c r="C234" s="2" t="s">
        <v>32</v>
      </c>
      <c r="D234" s="2" t="s">
        <v>10</v>
      </c>
      <c r="E234" s="2" t="s">
        <v>473</v>
      </c>
      <c r="F234" s="6" t="s">
        <v>24</v>
      </c>
      <c r="G234" s="75">
        <v>2545.5</v>
      </c>
      <c r="H234" s="70">
        <v>2545.5</v>
      </c>
    </row>
    <row r="235" spans="1:8" ht="20.25" x14ac:dyDescent="0.3">
      <c r="A235" s="24" t="s">
        <v>116</v>
      </c>
      <c r="B235" s="12" t="s">
        <v>254</v>
      </c>
      <c r="C235" s="4" t="s">
        <v>32</v>
      </c>
      <c r="D235" s="4" t="s">
        <v>59</v>
      </c>
      <c r="E235" s="4"/>
      <c r="F235" s="62"/>
      <c r="G235" s="77">
        <f>+G236</f>
        <v>44222.3</v>
      </c>
      <c r="H235" s="72">
        <f>+H236</f>
        <v>44222.3</v>
      </c>
    </row>
    <row r="236" spans="1:8" ht="61.5" customHeight="1" x14ac:dyDescent="0.3">
      <c r="A236" s="45" t="s">
        <v>503</v>
      </c>
      <c r="B236" s="12" t="s">
        <v>254</v>
      </c>
      <c r="C236" s="2" t="s">
        <v>32</v>
      </c>
      <c r="D236" s="2" t="s">
        <v>59</v>
      </c>
      <c r="E236" s="2" t="s">
        <v>114</v>
      </c>
      <c r="F236" s="6"/>
      <c r="G236" s="77">
        <f>G237</f>
        <v>44222.3</v>
      </c>
      <c r="H236" s="72">
        <f>H237</f>
        <v>44222.3</v>
      </c>
    </row>
    <row r="237" spans="1:8" ht="20.25" x14ac:dyDescent="0.3">
      <c r="A237" s="32" t="s">
        <v>301</v>
      </c>
      <c r="B237" s="12" t="s">
        <v>254</v>
      </c>
      <c r="C237" s="2" t="s">
        <v>32</v>
      </c>
      <c r="D237" s="2" t="s">
        <v>59</v>
      </c>
      <c r="E237" s="2" t="s">
        <v>179</v>
      </c>
      <c r="F237" s="6"/>
      <c r="G237" s="77">
        <f t="shared" ref="G237:H237" si="100">G238</f>
        <v>44222.3</v>
      </c>
      <c r="H237" s="72">
        <f t="shared" si="100"/>
        <v>44222.3</v>
      </c>
    </row>
    <row r="238" spans="1:8" ht="37.5" x14ac:dyDescent="0.3">
      <c r="A238" s="47" t="s">
        <v>471</v>
      </c>
      <c r="B238" s="12" t="s">
        <v>254</v>
      </c>
      <c r="C238" s="2" t="s">
        <v>32</v>
      </c>
      <c r="D238" s="2" t="s">
        <v>59</v>
      </c>
      <c r="E238" s="2" t="s">
        <v>472</v>
      </c>
      <c r="F238" s="6"/>
      <c r="G238" s="77">
        <f>+G239+G241+G243+G245+G247+G249+G251</f>
        <v>44222.3</v>
      </c>
      <c r="H238" s="72">
        <f>+H239+H241+H243+H245+H247+H249+H251</f>
        <v>44222.3</v>
      </c>
    </row>
    <row r="239" spans="1:8" ht="20.25" customHeight="1" x14ac:dyDescent="0.3">
      <c r="A239" s="45" t="s">
        <v>118</v>
      </c>
      <c r="B239" s="12" t="s">
        <v>254</v>
      </c>
      <c r="C239" s="2" t="s">
        <v>32</v>
      </c>
      <c r="D239" s="2" t="s">
        <v>59</v>
      </c>
      <c r="E239" s="2" t="s">
        <v>480</v>
      </c>
      <c r="F239" s="6"/>
      <c r="G239" s="77">
        <f t="shared" ref="G239:H239" si="101">G240</f>
        <v>4503.7</v>
      </c>
      <c r="H239" s="72">
        <f t="shared" si="101"/>
        <v>4503.7</v>
      </c>
    </row>
    <row r="240" spans="1:8" ht="37.5" x14ac:dyDescent="0.3">
      <c r="A240" s="46" t="s">
        <v>23</v>
      </c>
      <c r="B240" s="12" t="s">
        <v>254</v>
      </c>
      <c r="C240" s="2" t="s">
        <v>32</v>
      </c>
      <c r="D240" s="2" t="s">
        <v>59</v>
      </c>
      <c r="E240" s="23" t="s">
        <v>480</v>
      </c>
      <c r="F240" s="6" t="s">
        <v>24</v>
      </c>
      <c r="G240" s="75">
        <v>4503.7</v>
      </c>
      <c r="H240" s="70">
        <v>4503.7</v>
      </c>
    </row>
    <row r="241" spans="1:8" ht="37.5" x14ac:dyDescent="0.3">
      <c r="A241" s="45" t="s">
        <v>283</v>
      </c>
      <c r="B241" s="12" t="s">
        <v>254</v>
      </c>
      <c r="C241" s="2" t="s">
        <v>32</v>
      </c>
      <c r="D241" s="2" t="s">
        <v>59</v>
      </c>
      <c r="E241" s="2" t="s">
        <v>481</v>
      </c>
      <c r="F241" s="6"/>
      <c r="G241" s="77">
        <f t="shared" ref="G241:H241" si="102">G242</f>
        <v>5213.8</v>
      </c>
      <c r="H241" s="72">
        <f t="shared" si="102"/>
        <v>5213.8</v>
      </c>
    </row>
    <row r="242" spans="1:8" ht="37.5" x14ac:dyDescent="0.3">
      <c r="A242" s="46" t="s">
        <v>23</v>
      </c>
      <c r="B242" s="12" t="s">
        <v>254</v>
      </c>
      <c r="C242" s="2" t="s">
        <v>32</v>
      </c>
      <c r="D242" s="2" t="s">
        <v>59</v>
      </c>
      <c r="E242" s="23" t="s">
        <v>481</v>
      </c>
      <c r="F242" s="6" t="s">
        <v>24</v>
      </c>
      <c r="G242" s="75">
        <v>5213.8</v>
      </c>
      <c r="H242" s="70">
        <v>5213.8</v>
      </c>
    </row>
    <row r="243" spans="1:8" ht="20.25" x14ac:dyDescent="0.3">
      <c r="A243" s="45" t="s">
        <v>119</v>
      </c>
      <c r="B243" s="12" t="s">
        <v>254</v>
      </c>
      <c r="C243" s="2" t="s">
        <v>32</v>
      </c>
      <c r="D243" s="2" t="s">
        <v>59</v>
      </c>
      <c r="E243" s="2" t="s">
        <v>482</v>
      </c>
      <c r="F243" s="6"/>
      <c r="G243" s="77">
        <f t="shared" ref="G243:H243" si="103">G244</f>
        <v>1890.2</v>
      </c>
      <c r="H243" s="72">
        <f t="shared" si="103"/>
        <v>1890.2</v>
      </c>
    </row>
    <row r="244" spans="1:8" ht="37.5" x14ac:dyDescent="0.3">
      <c r="A244" s="46" t="s">
        <v>23</v>
      </c>
      <c r="B244" s="12" t="s">
        <v>254</v>
      </c>
      <c r="C244" s="2" t="s">
        <v>32</v>
      </c>
      <c r="D244" s="2" t="s">
        <v>59</v>
      </c>
      <c r="E244" s="23" t="s">
        <v>482</v>
      </c>
      <c r="F244" s="6" t="s">
        <v>24</v>
      </c>
      <c r="G244" s="75">
        <v>1890.2</v>
      </c>
      <c r="H244" s="70">
        <v>1890.2</v>
      </c>
    </row>
    <row r="245" spans="1:8" ht="37.5" x14ac:dyDescent="0.3">
      <c r="A245" s="45" t="s">
        <v>120</v>
      </c>
      <c r="B245" s="12" t="s">
        <v>254</v>
      </c>
      <c r="C245" s="2" t="s">
        <v>32</v>
      </c>
      <c r="D245" s="2" t="s">
        <v>59</v>
      </c>
      <c r="E245" s="2" t="s">
        <v>483</v>
      </c>
      <c r="F245" s="6"/>
      <c r="G245" s="77">
        <f>G246</f>
        <v>1885.7</v>
      </c>
      <c r="H245" s="72">
        <f>H246</f>
        <v>1885.7</v>
      </c>
    </row>
    <row r="246" spans="1:8" ht="37.5" x14ac:dyDescent="0.3">
      <c r="A246" s="46" t="s">
        <v>23</v>
      </c>
      <c r="B246" s="12" t="s">
        <v>254</v>
      </c>
      <c r="C246" s="2" t="s">
        <v>32</v>
      </c>
      <c r="D246" s="2" t="s">
        <v>59</v>
      </c>
      <c r="E246" s="23" t="s">
        <v>483</v>
      </c>
      <c r="F246" s="6" t="s">
        <v>24</v>
      </c>
      <c r="G246" s="75">
        <v>1885.7</v>
      </c>
      <c r="H246" s="70">
        <v>1885.7</v>
      </c>
    </row>
    <row r="247" spans="1:8" ht="20.25" x14ac:dyDescent="0.3">
      <c r="A247" s="45" t="s">
        <v>121</v>
      </c>
      <c r="B247" s="12" t="s">
        <v>254</v>
      </c>
      <c r="C247" s="2" t="s">
        <v>32</v>
      </c>
      <c r="D247" s="2" t="s">
        <v>59</v>
      </c>
      <c r="E247" s="2" t="s">
        <v>484</v>
      </c>
      <c r="F247" s="6"/>
      <c r="G247" s="77">
        <f>G248</f>
        <v>2116.8000000000002</v>
      </c>
      <c r="H247" s="72">
        <f>H248</f>
        <v>2116.8000000000002</v>
      </c>
    </row>
    <row r="248" spans="1:8" ht="37.5" x14ac:dyDescent="0.3">
      <c r="A248" s="46" t="s">
        <v>23</v>
      </c>
      <c r="B248" s="12" t="s">
        <v>254</v>
      </c>
      <c r="C248" s="2" t="s">
        <v>32</v>
      </c>
      <c r="D248" s="2" t="s">
        <v>59</v>
      </c>
      <c r="E248" s="23" t="s">
        <v>484</v>
      </c>
      <c r="F248" s="6" t="s">
        <v>24</v>
      </c>
      <c r="G248" s="75">
        <v>2116.8000000000002</v>
      </c>
      <c r="H248" s="70">
        <v>2116.8000000000002</v>
      </c>
    </row>
    <row r="249" spans="1:8" ht="20.25" x14ac:dyDescent="0.3">
      <c r="A249" s="45" t="s">
        <v>122</v>
      </c>
      <c r="B249" s="12" t="s">
        <v>254</v>
      </c>
      <c r="C249" s="2" t="s">
        <v>32</v>
      </c>
      <c r="D249" s="2" t="s">
        <v>59</v>
      </c>
      <c r="E249" s="2" t="s">
        <v>485</v>
      </c>
      <c r="F249" s="6"/>
      <c r="G249" s="77">
        <f>G250</f>
        <v>2911.7</v>
      </c>
      <c r="H249" s="72">
        <f>H250</f>
        <v>2911.7</v>
      </c>
    </row>
    <row r="250" spans="1:8" ht="37.5" x14ac:dyDescent="0.3">
      <c r="A250" s="46" t="s">
        <v>23</v>
      </c>
      <c r="B250" s="12" t="s">
        <v>254</v>
      </c>
      <c r="C250" s="2" t="s">
        <v>32</v>
      </c>
      <c r="D250" s="2" t="s">
        <v>59</v>
      </c>
      <c r="E250" s="23" t="s">
        <v>485</v>
      </c>
      <c r="F250" s="6" t="s">
        <v>24</v>
      </c>
      <c r="G250" s="75">
        <v>2911.7</v>
      </c>
      <c r="H250" s="70">
        <v>2911.7</v>
      </c>
    </row>
    <row r="251" spans="1:8" ht="37.5" x14ac:dyDescent="0.3">
      <c r="A251" s="32" t="s">
        <v>123</v>
      </c>
      <c r="B251" s="12" t="s">
        <v>254</v>
      </c>
      <c r="C251" s="2" t="s">
        <v>32</v>
      </c>
      <c r="D251" s="2" t="s">
        <v>59</v>
      </c>
      <c r="E251" s="2" t="s">
        <v>515</v>
      </c>
      <c r="F251" s="6"/>
      <c r="G251" s="77">
        <f t="shared" ref="G251:H251" si="104">G252</f>
        <v>25700.400000000001</v>
      </c>
      <c r="H251" s="72">
        <f t="shared" si="104"/>
        <v>25700.400000000001</v>
      </c>
    </row>
    <row r="252" spans="1:8" ht="37.5" x14ac:dyDescent="0.3">
      <c r="A252" s="31" t="s">
        <v>23</v>
      </c>
      <c r="B252" s="12" t="s">
        <v>254</v>
      </c>
      <c r="C252" s="2" t="s">
        <v>32</v>
      </c>
      <c r="D252" s="2" t="s">
        <v>59</v>
      </c>
      <c r="E252" s="23" t="s">
        <v>515</v>
      </c>
      <c r="F252" s="6" t="s">
        <v>24</v>
      </c>
      <c r="G252" s="75">
        <v>25700.400000000001</v>
      </c>
      <c r="H252" s="70">
        <v>25700.400000000001</v>
      </c>
    </row>
    <row r="253" spans="1:8" ht="20.25" x14ac:dyDescent="0.3">
      <c r="A253" s="28" t="s">
        <v>124</v>
      </c>
      <c r="B253" s="12" t="s">
        <v>254</v>
      </c>
      <c r="C253" s="2" t="s">
        <v>84</v>
      </c>
      <c r="D253" s="2" t="s">
        <v>8</v>
      </c>
      <c r="E253" s="2"/>
      <c r="F253" s="6"/>
      <c r="G253" s="75">
        <f t="shared" ref="G253:H258" si="105">G254</f>
        <v>1.8</v>
      </c>
      <c r="H253" s="70">
        <f t="shared" si="105"/>
        <v>1.8</v>
      </c>
    </row>
    <row r="254" spans="1:8" ht="37.5" x14ac:dyDescent="0.3">
      <c r="A254" s="24" t="s">
        <v>125</v>
      </c>
      <c r="B254" s="12" t="s">
        <v>254</v>
      </c>
      <c r="C254" s="4" t="s">
        <v>84</v>
      </c>
      <c r="D254" s="4" t="s">
        <v>59</v>
      </c>
      <c r="E254" s="4"/>
      <c r="F254" s="62"/>
      <c r="G254" s="77">
        <f t="shared" si="105"/>
        <v>1.8</v>
      </c>
      <c r="H254" s="72">
        <f t="shared" si="105"/>
        <v>1.8</v>
      </c>
    </row>
    <row r="255" spans="1:8" ht="37.5" x14ac:dyDescent="0.3">
      <c r="A255" s="45" t="s">
        <v>584</v>
      </c>
      <c r="B255" s="12" t="s">
        <v>254</v>
      </c>
      <c r="C255" s="2" t="s">
        <v>84</v>
      </c>
      <c r="D255" s="2" t="s">
        <v>59</v>
      </c>
      <c r="E255" s="4" t="s">
        <v>81</v>
      </c>
      <c r="F255" s="6"/>
      <c r="G255" s="75">
        <f t="shared" si="105"/>
        <v>1.8</v>
      </c>
      <c r="H255" s="70">
        <f t="shared" si="105"/>
        <v>1.8</v>
      </c>
    </row>
    <row r="256" spans="1:8" ht="20.25" x14ac:dyDescent="0.3">
      <c r="A256" s="45" t="s">
        <v>301</v>
      </c>
      <c r="B256" s="12" t="s">
        <v>254</v>
      </c>
      <c r="C256" s="2" t="s">
        <v>84</v>
      </c>
      <c r="D256" s="2" t="s">
        <v>59</v>
      </c>
      <c r="E256" s="4" t="s">
        <v>486</v>
      </c>
      <c r="F256" s="6"/>
      <c r="G256" s="75">
        <f t="shared" si="105"/>
        <v>1.8</v>
      </c>
      <c r="H256" s="70">
        <f t="shared" si="105"/>
        <v>1.8</v>
      </c>
    </row>
    <row r="257" spans="1:8" ht="20.25" x14ac:dyDescent="0.3">
      <c r="A257" s="45" t="s">
        <v>82</v>
      </c>
      <c r="B257" s="12" t="s">
        <v>254</v>
      </c>
      <c r="C257" s="2" t="s">
        <v>84</v>
      </c>
      <c r="D257" s="2" t="s">
        <v>59</v>
      </c>
      <c r="E257" s="4" t="s">
        <v>487</v>
      </c>
      <c r="F257" s="6"/>
      <c r="G257" s="75">
        <f t="shared" si="105"/>
        <v>1.8</v>
      </c>
      <c r="H257" s="70">
        <f t="shared" si="105"/>
        <v>1.8</v>
      </c>
    </row>
    <row r="258" spans="1:8" ht="56.25" x14ac:dyDescent="0.3">
      <c r="A258" s="45" t="s">
        <v>126</v>
      </c>
      <c r="B258" s="12" t="s">
        <v>254</v>
      </c>
      <c r="C258" s="2" t="s">
        <v>84</v>
      </c>
      <c r="D258" s="2" t="s">
        <v>59</v>
      </c>
      <c r="E258" s="4" t="s">
        <v>488</v>
      </c>
      <c r="F258" s="6"/>
      <c r="G258" s="75">
        <f t="shared" si="105"/>
        <v>1.8</v>
      </c>
      <c r="H258" s="70">
        <f t="shared" si="105"/>
        <v>1.8</v>
      </c>
    </row>
    <row r="259" spans="1:8" ht="37.5" x14ac:dyDescent="0.3">
      <c r="A259" s="43" t="s">
        <v>23</v>
      </c>
      <c r="B259" s="12" t="s">
        <v>254</v>
      </c>
      <c r="C259" s="2" t="s">
        <v>84</v>
      </c>
      <c r="D259" s="2" t="s">
        <v>59</v>
      </c>
      <c r="E259" s="2" t="s">
        <v>488</v>
      </c>
      <c r="F259" s="6" t="s">
        <v>24</v>
      </c>
      <c r="G259" s="75">
        <v>1.8</v>
      </c>
      <c r="H259" s="70">
        <v>1.8</v>
      </c>
    </row>
    <row r="260" spans="1:8" ht="20.25" x14ac:dyDescent="0.3">
      <c r="A260" s="28" t="s">
        <v>127</v>
      </c>
      <c r="B260" s="12" t="s">
        <v>254</v>
      </c>
      <c r="C260" s="2" t="s">
        <v>128</v>
      </c>
      <c r="D260" s="2" t="s">
        <v>8</v>
      </c>
      <c r="E260" s="2"/>
      <c r="F260" s="6"/>
      <c r="G260" s="75">
        <f t="shared" ref="G260:H260" si="106">+G261</f>
        <v>1991.1</v>
      </c>
      <c r="H260" s="70">
        <f t="shared" si="106"/>
        <v>1991.1</v>
      </c>
    </row>
    <row r="261" spans="1:8" ht="20.25" x14ac:dyDescent="0.3">
      <c r="A261" s="24" t="s">
        <v>129</v>
      </c>
      <c r="B261" s="12" t="s">
        <v>254</v>
      </c>
      <c r="C261" s="4" t="s">
        <v>128</v>
      </c>
      <c r="D261" s="4" t="s">
        <v>128</v>
      </c>
      <c r="E261" s="4"/>
      <c r="F261" s="62"/>
      <c r="G261" s="77">
        <f t="shared" ref="G261:H261" si="107">SUM(G262)</f>
        <v>1991.1</v>
      </c>
      <c r="H261" s="72">
        <f t="shared" si="107"/>
        <v>1991.1</v>
      </c>
    </row>
    <row r="262" spans="1:8" ht="60" customHeight="1" x14ac:dyDescent="0.3">
      <c r="A262" s="29" t="s">
        <v>432</v>
      </c>
      <c r="B262" s="12" t="s">
        <v>254</v>
      </c>
      <c r="C262" s="2" t="s">
        <v>128</v>
      </c>
      <c r="D262" s="2" t="s">
        <v>128</v>
      </c>
      <c r="E262" s="1" t="s">
        <v>21</v>
      </c>
      <c r="F262" s="6"/>
      <c r="G262" s="75">
        <f t="shared" ref="G262:H265" si="108">SUM(G263)</f>
        <v>1991.1</v>
      </c>
      <c r="H262" s="70">
        <f t="shared" si="108"/>
        <v>1991.1</v>
      </c>
    </row>
    <row r="263" spans="1:8" ht="37.5" x14ac:dyDescent="0.3">
      <c r="A263" s="30" t="s">
        <v>300</v>
      </c>
      <c r="B263" s="12" t="s">
        <v>254</v>
      </c>
      <c r="C263" s="2" t="s">
        <v>128</v>
      </c>
      <c r="D263" s="2" t="s">
        <v>128</v>
      </c>
      <c r="E263" s="1" t="s">
        <v>51</v>
      </c>
      <c r="F263" s="6"/>
      <c r="G263" s="75">
        <f t="shared" si="108"/>
        <v>1991.1</v>
      </c>
      <c r="H263" s="70">
        <f t="shared" si="108"/>
        <v>1991.1</v>
      </c>
    </row>
    <row r="264" spans="1:8" ht="37.5" x14ac:dyDescent="0.3">
      <c r="A264" s="30" t="s">
        <v>52</v>
      </c>
      <c r="B264" s="12" t="s">
        <v>254</v>
      </c>
      <c r="C264" s="2" t="s">
        <v>128</v>
      </c>
      <c r="D264" s="2" t="s">
        <v>128</v>
      </c>
      <c r="E264" s="1" t="s">
        <v>53</v>
      </c>
      <c r="F264" s="6"/>
      <c r="G264" s="75">
        <f t="shared" ref="G264:H264" si="109">G265</f>
        <v>1991.1</v>
      </c>
      <c r="H264" s="70">
        <f t="shared" si="109"/>
        <v>1991.1</v>
      </c>
    </row>
    <row r="265" spans="1:8" ht="56.25" x14ac:dyDescent="0.3">
      <c r="A265" s="30" t="s">
        <v>130</v>
      </c>
      <c r="B265" s="12" t="s">
        <v>254</v>
      </c>
      <c r="C265" s="2" t="s">
        <v>128</v>
      </c>
      <c r="D265" s="2" t="s">
        <v>128</v>
      </c>
      <c r="E265" s="1" t="s">
        <v>131</v>
      </c>
      <c r="F265" s="6"/>
      <c r="G265" s="75">
        <f t="shared" si="108"/>
        <v>1991.1</v>
      </c>
      <c r="H265" s="70">
        <f t="shared" si="108"/>
        <v>1991.1</v>
      </c>
    </row>
    <row r="266" spans="1:8" ht="75" x14ac:dyDescent="0.3">
      <c r="A266" s="30" t="s">
        <v>65</v>
      </c>
      <c r="B266" s="12" t="s">
        <v>254</v>
      </c>
      <c r="C266" s="2" t="s">
        <v>128</v>
      </c>
      <c r="D266" s="2" t="s">
        <v>128</v>
      </c>
      <c r="E266" s="1" t="s">
        <v>131</v>
      </c>
      <c r="F266" s="6" t="s">
        <v>66</v>
      </c>
      <c r="G266" s="75">
        <v>1991.1</v>
      </c>
      <c r="H266" s="70">
        <v>1991.1</v>
      </c>
    </row>
    <row r="267" spans="1:8" ht="20.25" x14ac:dyDescent="0.3">
      <c r="A267" s="28" t="s">
        <v>142</v>
      </c>
      <c r="B267" s="12" t="s">
        <v>254</v>
      </c>
      <c r="C267" s="2" t="s">
        <v>93</v>
      </c>
      <c r="D267" s="2" t="s">
        <v>8</v>
      </c>
      <c r="E267" s="2"/>
      <c r="F267" s="6"/>
      <c r="G267" s="75">
        <f t="shared" ref="G267:H267" si="110">+G268+G274</f>
        <v>2953</v>
      </c>
      <c r="H267" s="70">
        <f t="shared" si="110"/>
        <v>2953</v>
      </c>
    </row>
    <row r="268" spans="1:8" ht="20.25" x14ac:dyDescent="0.3">
      <c r="A268" s="36" t="s">
        <v>143</v>
      </c>
      <c r="B268" s="12" t="s">
        <v>254</v>
      </c>
      <c r="C268" s="4" t="s">
        <v>93</v>
      </c>
      <c r="D268" s="4" t="s">
        <v>128</v>
      </c>
      <c r="E268" s="4"/>
      <c r="F268" s="62"/>
      <c r="G268" s="77">
        <f t="shared" ref="G268:H272" si="111">G269</f>
        <v>465</v>
      </c>
      <c r="H268" s="72">
        <f t="shared" si="111"/>
        <v>465</v>
      </c>
    </row>
    <row r="269" spans="1:8" ht="37.5" x14ac:dyDescent="0.3">
      <c r="A269" s="45" t="s">
        <v>584</v>
      </c>
      <c r="B269" s="12" t="s">
        <v>254</v>
      </c>
      <c r="C269" s="2" t="s">
        <v>93</v>
      </c>
      <c r="D269" s="2" t="s">
        <v>128</v>
      </c>
      <c r="E269" s="4" t="s">
        <v>81</v>
      </c>
      <c r="F269" s="6"/>
      <c r="G269" s="75">
        <f t="shared" si="111"/>
        <v>465</v>
      </c>
      <c r="H269" s="70">
        <f t="shared" si="111"/>
        <v>465</v>
      </c>
    </row>
    <row r="270" spans="1:8" ht="20.25" x14ac:dyDescent="0.3">
      <c r="A270" s="45" t="s">
        <v>301</v>
      </c>
      <c r="B270" s="12" t="s">
        <v>254</v>
      </c>
      <c r="C270" s="2" t="s">
        <v>93</v>
      </c>
      <c r="D270" s="2" t="s">
        <v>128</v>
      </c>
      <c r="E270" s="4" t="s">
        <v>486</v>
      </c>
      <c r="F270" s="6"/>
      <c r="G270" s="75">
        <f t="shared" si="111"/>
        <v>465</v>
      </c>
      <c r="H270" s="70">
        <f t="shared" si="111"/>
        <v>465</v>
      </c>
    </row>
    <row r="271" spans="1:8" ht="20.25" x14ac:dyDescent="0.3">
      <c r="A271" s="45" t="s">
        <v>82</v>
      </c>
      <c r="B271" s="12" t="s">
        <v>254</v>
      </c>
      <c r="C271" s="4" t="s">
        <v>93</v>
      </c>
      <c r="D271" s="4" t="s">
        <v>128</v>
      </c>
      <c r="E271" s="4" t="s">
        <v>487</v>
      </c>
      <c r="F271" s="62"/>
      <c r="G271" s="77">
        <f t="shared" si="111"/>
        <v>465</v>
      </c>
      <c r="H271" s="72">
        <f t="shared" si="111"/>
        <v>465</v>
      </c>
    </row>
    <row r="272" spans="1:8" ht="56.25" x14ac:dyDescent="0.3">
      <c r="A272" s="45" t="s">
        <v>144</v>
      </c>
      <c r="B272" s="12" t="s">
        <v>254</v>
      </c>
      <c r="C272" s="4" t="s">
        <v>93</v>
      </c>
      <c r="D272" s="4" t="s">
        <v>128</v>
      </c>
      <c r="E272" s="20" t="s">
        <v>489</v>
      </c>
      <c r="F272" s="62"/>
      <c r="G272" s="77">
        <f>G273</f>
        <v>465</v>
      </c>
      <c r="H272" s="72">
        <f t="shared" si="111"/>
        <v>465</v>
      </c>
    </row>
    <row r="273" spans="1:8" ht="37.5" x14ac:dyDescent="0.3">
      <c r="A273" s="39" t="s">
        <v>23</v>
      </c>
      <c r="B273" s="12" t="s">
        <v>254</v>
      </c>
      <c r="C273" s="4" t="s">
        <v>93</v>
      </c>
      <c r="D273" s="4" t="s">
        <v>128</v>
      </c>
      <c r="E273" s="20" t="s">
        <v>489</v>
      </c>
      <c r="F273" s="62" t="s">
        <v>24</v>
      </c>
      <c r="G273" s="75">
        <v>465</v>
      </c>
      <c r="H273" s="70">
        <v>465</v>
      </c>
    </row>
    <row r="274" spans="1:8" ht="20.25" x14ac:dyDescent="0.3">
      <c r="A274" s="24" t="s">
        <v>145</v>
      </c>
      <c r="B274" s="12" t="s">
        <v>254</v>
      </c>
      <c r="C274" s="4" t="s">
        <v>93</v>
      </c>
      <c r="D274" s="4" t="s">
        <v>93</v>
      </c>
      <c r="E274" s="4"/>
      <c r="F274" s="62"/>
      <c r="G274" s="77">
        <f t="shared" ref="G274:H274" si="112">+G275</f>
        <v>2488</v>
      </c>
      <c r="H274" s="72">
        <f t="shared" si="112"/>
        <v>2488</v>
      </c>
    </row>
    <row r="275" spans="1:8" ht="57.75" customHeight="1" x14ac:dyDescent="0.3">
      <c r="A275" s="29" t="s">
        <v>432</v>
      </c>
      <c r="B275" s="12" t="s">
        <v>254</v>
      </c>
      <c r="C275" s="4" t="s">
        <v>93</v>
      </c>
      <c r="D275" s="4" t="s">
        <v>93</v>
      </c>
      <c r="E275" s="4" t="s">
        <v>21</v>
      </c>
      <c r="F275" s="62"/>
      <c r="G275" s="75">
        <f t="shared" ref="G275:H275" si="113">G276</f>
        <v>2488</v>
      </c>
      <c r="H275" s="70">
        <f t="shared" si="113"/>
        <v>2488</v>
      </c>
    </row>
    <row r="276" spans="1:8" ht="20.25" x14ac:dyDescent="0.3">
      <c r="A276" s="45" t="s">
        <v>301</v>
      </c>
      <c r="B276" s="12" t="s">
        <v>254</v>
      </c>
      <c r="C276" s="4" t="s">
        <v>93</v>
      </c>
      <c r="D276" s="4" t="s">
        <v>93</v>
      </c>
      <c r="E276" s="4" t="s">
        <v>433</v>
      </c>
      <c r="F276" s="62"/>
      <c r="G276" s="75">
        <f t="shared" ref="G276:H276" si="114">G277+G280</f>
        <v>2488</v>
      </c>
      <c r="H276" s="70">
        <f t="shared" si="114"/>
        <v>2488</v>
      </c>
    </row>
    <row r="277" spans="1:8" ht="37.5" x14ac:dyDescent="0.3">
      <c r="A277" s="45" t="s">
        <v>37</v>
      </c>
      <c r="B277" s="12" t="s">
        <v>254</v>
      </c>
      <c r="C277" s="4" t="s">
        <v>93</v>
      </c>
      <c r="D277" s="4" t="s">
        <v>93</v>
      </c>
      <c r="E277" s="20" t="s">
        <v>434</v>
      </c>
      <c r="F277" s="62"/>
      <c r="G277" s="75">
        <f t="shared" ref="G277:H277" si="115">SUM(G278)</f>
        <v>100</v>
      </c>
      <c r="H277" s="70">
        <f t="shared" si="115"/>
        <v>100</v>
      </c>
    </row>
    <row r="278" spans="1:8" ht="37.5" x14ac:dyDescent="0.3">
      <c r="A278" s="32" t="s">
        <v>587</v>
      </c>
      <c r="B278" s="12" t="s">
        <v>254</v>
      </c>
      <c r="C278" s="4" t="s">
        <v>93</v>
      </c>
      <c r="D278" s="4" t="s">
        <v>93</v>
      </c>
      <c r="E278" s="20" t="s">
        <v>435</v>
      </c>
      <c r="F278" s="62"/>
      <c r="G278" s="75">
        <f t="shared" ref="G278:H278" si="116">SUM(G279)</f>
        <v>100</v>
      </c>
      <c r="H278" s="70">
        <f t="shared" si="116"/>
        <v>100</v>
      </c>
    </row>
    <row r="279" spans="1:8" ht="37.5" x14ac:dyDescent="0.3">
      <c r="A279" s="31" t="s">
        <v>23</v>
      </c>
      <c r="B279" s="12" t="s">
        <v>254</v>
      </c>
      <c r="C279" s="4" t="s">
        <v>93</v>
      </c>
      <c r="D279" s="4" t="s">
        <v>93</v>
      </c>
      <c r="E279" s="4" t="s">
        <v>435</v>
      </c>
      <c r="F279" s="62" t="s">
        <v>24</v>
      </c>
      <c r="G279" s="75">
        <v>100</v>
      </c>
      <c r="H279" s="70">
        <v>100</v>
      </c>
    </row>
    <row r="280" spans="1:8" ht="20.25" x14ac:dyDescent="0.3">
      <c r="A280" s="32" t="s">
        <v>50</v>
      </c>
      <c r="B280" s="12" t="s">
        <v>254</v>
      </c>
      <c r="C280" s="4" t="s">
        <v>93</v>
      </c>
      <c r="D280" s="4" t="s">
        <v>93</v>
      </c>
      <c r="E280" s="20" t="s">
        <v>436</v>
      </c>
      <c r="F280" s="62"/>
      <c r="G280" s="75">
        <f>G281</f>
        <v>2388</v>
      </c>
      <c r="H280" s="70">
        <f>H281</f>
        <v>2388</v>
      </c>
    </row>
    <row r="281" spans="1:8" ht="37.5" x14ac:dyDescent="0.3">
      <c r="A281" s="32" t="s">
        <v>560</v>
      </c>
      <c r="B281" s="12" t="s">
        <v>254</v>
      </c>
      <c r="C281" s="4" t="s">
        <v>93</v>
      </c>
      <c r="D281" s="4" t="s">
        <v>93</v>
      </c>
      <c r="E281" s="20" t="s">
        <v>437</v>
      </c>
      <c r="F281" s="62"/>
      <c r="G281" s="75">
        <f t="shared" ref="G281:H281" si="117">SUM(G282)</f>
        <v>2388</v>
      </c>
      <c r="H281" s="70">
        <f t="shared" si="117"/>
        <v>2388</v>
      </c>
    </row>
    <row r="282" spans="1:8" ht="37.5" x14ac:dyDescent="0.3">
      <c r="A282" s="31" t="s">
        <v>136</v>
      </c>
      <c r="B282" s="12" t="s">
        <v>254</v>
      </c>
      <c r="C282" s="4" t="s">
        <v>93</v>
      </c>
      <c r="D282" s="4" t="s">
        <v>93</v>
      </c>
      <c r="E282" s="4" t="s">
        <v>437</v>
      </c>
      <c r="F282" s="62" t="s">
        <v>137</v>
      </c>
      <c r="G282" s="75">
        <v>2388</v>
      </c>
      <c r="H282" s="70">
        <v>2388</v>
      </c>
    </row>
    <row r="283" spans="1:8" ht="20.25" x14ac:dyDescent="0.3">
      <c r="A283" s="28" t="s">
        <v>146</v>
      </c>
      <c r="B283" s="12" t="s">
        <v>254</v>
      </c>
      <c r="C283" s="2" t="s">
        <v>61</v>
      </c>
      <c r="D283" s="2" t="s">
        <v>8</v>
      </c>
      <c r="E283" s="2"/>
      <c r="F283" s="6"/>
      <c r="G283" s="75">
        <f>+G298+G284+G291</f>
        <v>13189.5</v>
      </c>
      <c r="H283" s="70">
        <f>+H298+H284+H291</f>
        <v>13189.5</v>
      </c>
    </row>
    <row r="284" spans="1:8" ht="20.25" x14ac:dyDescent="0.3">
      <c r="A284" s="29" t="s">
        <v>164</v>
      </c>
      <c r="B284" s="12" t="s">
        <v>254</v>
      </c>
      <c r="C284" s="2" t="s">
        <v>61</v>
      </c>
      <c r="D284" s="2" t="s">
        <v>7</v>
      </c>
      <c r="E284" s="2"/>
      <c r="F284" s="6"/>
      <c r="G284" s="75">
        <f t="shared" ref="G284:H284" si="118">+G285</f>
        <v>10466.9</v>
      </c>
      <c r="H284" s="70">
        <f t="shared" si="118"/>
        <v>10466.9</v>
      </c>
    </row>
    <row r="285" spans="1:8" ht="61.5" customHeight="1" x14ac:dyDescent="0.3">
      <c r="A285" s="29" t="s">
        <v>432</v>
      </c>
      <c r="B285" s="12" t="s">
        <v>254</v>
      </c>
      <c r="C285" s="2" t="s">
        <v>61</v>
      </c>
      <c r="D285" s="2" t="s">
        <v>7</v>
      </c>
      <c r="E285" s="2" t="s">
        <v>21</v>
      </c>
      <c r="F285" s="6"/>
      <c r="G285" s="75">
        <f t="shared" ref="G285:H287" si="119">+G286</f>
        <v>10466.9</v>
      </c>
      <c r="H285" s="70">
        <f t="shared" si="119"/>
        <v>10466.9</v>
      </c>
    </row>
    <row r="286" spans="1:8" ht="20.25" x14ac:dyDescent="0.3">
      <c r="A286" s="45" t="s">
        <v>301</v>
      </c>
      <c r="B286" s="12" t="s">
        <v>254</v>
      </c>
      <c r="C286" s="2" t="s">
        <v>61</v>
      </c>
      <c r="D286" s="2" t="s">
        <v>7</v>
      </c>
      <c r="E286" s="2" t="s">
        <v>433</v>
      </c>
      <c r="F286" s="6"/>
      <c r="G286" s="75">
        <f t="shared" si="119"/>
        <v>10466.9</v>
      </c>
      <c r="H286" s="70">
        <f t="shared" si="119"/>
        <v>10466.9</v>
      </c>
    </row>
    <row r="287" spans="1:8" ht="20.25" x14ac:dyDescent="0.3">
      <c r="A287" s="29" t="s">
        <v>50</v>
      </c>
      <c r="B287" s="12" t="s">
        <v>254</v>
      </c>
      <c r="C287" s="2" t="s">
        <v>61</v>
      </c>
      <c r="D287" s="2" t="s">
        <v>7</v>
      </c>
      <c r="E287" s="2" t="s">
        <v>436</v>
      </c>
      <c r="F287" s="6"/>
      <c r="G287" s="75">
        <f t="shared" si="119"/>
        <v>10466.9</v>
      </c>
      <c r="H287" s="70">
        <f t="shared" si="119"/>
        <v>10466.9</v>
      </c>
    </row>
    <row r="288" spans="1:8" ht="37.5" x14ac:dyDescent="0.3">
      <c r="A288" s="29" t="s">
        <v>165</v>
      </c>
      <c r="B288" s="12" t="s">
        <v>254</v>
      </c>
      <c r="C288" s="2" t="s">
        <v>61</v>
      </c>
      <c r="D288" s="2" t="s">
        <v>7</v>
      </c>
      <c r="E288" s="2" t="s">
        <v>544</v>
      </c>
      <c r="F288" s="6"/>
      <c r="G288" s="75">
        <f t="shared" ref="G288:H288" si="120">+G289+G290</f>
        <v>10466.9</v>
      </c>
      <c r="H288" s="70">
        <f t="shared" si="120"/>
        <v>10466.9</v>
      </c>
    </row>
    <row r="289" spans="1:8" ht="37.5" x14ac:dyDescent="0.3">
      <c r="A289" s="31" t="s">
        <v>23</v>
      </c>
      <c r="B289" s="12" t="s">
        <v>254</v>
      </c>
      <c r="C289" s="2" t="s">
        <v>61</v>
      </c>
      <c r="D289" s="2" t="s">
        <v>7</v>
      </c>
      <c r="E289" s="2" t="s">
        <v>544</v>
      </c>
      <c r="F289" s="6" t="s">
        <v>24</v>
      </c>
      <c r="G289" s="75">
        <v>48</v>
      </c>
      <c r="H289" s="70">
        <v>48</v>
      </c>
    </row>
    <row r="290" spans="1:8" ht="20.25" x14ac:dyDescent="0.3">
      <c r="A290" s="32" t="s">
        <v>166</v>
      </c>
      <c r="B290" s="12" t="s">
        <v>254</v>
      </c>
      <c r="C290" s="2" t="s">
        <v>61</v>
      </c>
      <c r="D290" s="2" t="s">
        <v>7</v>
      </c>
      <c r="E290" s="2" t="s">
        <v>544</v>
      </c>
      <c r="F290" s="6" t="s">
        <v>167</v>
      </c>
      <c r="G290" s="75">
        <v>10418.9</v>
      </c>
      <c r="H290" s="70">
        <v>10418.9</v>
      </c>
    </row>
    <row r="291" spans="1:8" ht="20.25" x14ac:dyDescent="0.3">
      <c r="A291" s="29" t="s">
        <v>160</v>
      </c>
      <c r="B291" s="12" t="s">
        <v>254</v>
      </c>
      <c r="C291" s="2" t="s">
        <v>61</v>
      </c>
      <c r="D291" s="2" t="s">
        <v>59</v>
      </c>
      <c r="E291" s="2"/>
      <c r="F291" s="6"/>
      <c r="G291" s="75">
        <f>+G292</f>
        <v>722.6</v>
      </c>
      <c r="H291" s="70">
        <f>+H292</f>
        <v>722.6</v>
      </c>
    </row>
    <row r="292" spans="1:8" ht="57.75" customHeight="1" x14ac:dyDescent="0.3">
      <c r="A292" s="29" t="s">
        <v>432</v>
      </c>
      <c r="B292" s="12" t="s">
        <v>254</v>
      </c>
      <c r="C292" s="2" t="s">
        <v>61</v>
      </c>
      <c r="D292" s="2" t="s">
        <v>59</v>
      </c>
      <c r="E292" s="2" t="s">
        <v>21</v>
      </c>
      <c r="F292" s="6"/>
      <c r="G292" s="75">
        <f t="shared" ref="G292:H292" si="121">+G293</f>
        <v>722.6</v>
      </c>
      <c r="H292" s="70">
        <f t="shared" si="121"/>
        <v>722.6</v>
      </c>
    </row>
    <row r="293" spans="1:8" ht="20.25" x14ac:dyDescent="0.3">
      <c r="A293" s="45" t="s">
        <v>301</v>
      </c>
      <c r="B293" s="12" t="s">
        <v>254</v>
      </c>
      <c r="C293" s="2" t="s">
        <v>61</v>
      </c>
      <c r="D293" s="2" t="s">
        <v>59</v>
      </c>
      <c r="E293" s="2" t="s">
        <v>433</v>
      </c>
      <c r="F293" s="6"/>
      <c r="G293" s="75">
        <f t="shared" ref="G293:H294" si="122">+G294</f>
        <v>722.6</v>
      </c>
      <c r="H293" s="70">
        <f t="shared" si="122"/>
        <v>722.6</v>
      </c>
    </row>
    <row r="294" spans="1:8" ht="20.25" x14ac:dyDescent="0.3">
      <c r="A294" s="29" t="s">
        <v>50</v>
      </c>
      <c r="B294" s="12" t="s">
        <v>254</v>
      </c>
      <c r="C294" s="2" t="s">
        <v>61</v>
      </c>
      <c r="D294" s="2" t="s">
        <v>59</v>
      </c>
      <c r="E294" s="2" t="s">
        <v>436</v>
      </c>
      <c r="F294" s="6"/>
      <c r="G294" s="75">
        <f t="shared" si="122"/>
        <v>722.6</v>
      </c>
      <c r="H294" s="70">
        <f t="shared" si="122"/>
        <v>722.6</v>
      </c>
    </row>
    <row r="295" spans="1:8" ht="37.5" x14ac:dyDescent="0.3">
      <c r="A295" s="29" t="s">
        <v>168</v>
      </c>
      <c r="B295" s="12" t="s">
        <v>254</v>
      </c>
      <c r="C295" s="2" t="s">
        <v>61</v>
      </c>
      <c r="D295" s="2" t="s">
        <v>59</v>
      </c>
      <c r="E295" s="2" t="s">
        <v>545</v>
      </c>
      <c r="F295" s="6"/>
      <c r="G295" s="75">
        <f t="shared" ref="G295:H295" si="123">+G297+G296</f>
        <v>722.6</v>
      </c>
      <c r="H295" s="70">
        <f t="shared" si="123"/>
        <v>722.6</v>
      </c>
    </row>
    <row r="296" spans="1:8" ht="37.5" x14ac:dyDescent="0.3">
      <c r="A296" s="31" t="s">
        <v>23</v>
      </c>
      <c r="B296" s="12" t="s">
        <v>254</v>
      </c>
      <c r="C296" s="2" t="s">
        <v>61</v>
      </c>
      <c r="D296" s="2" t="s">
        <v>59</v>
      </c>
      <c r="E296" s="2" t="s">
        <v>545</v>
      </c>
      <c r="F296" s="6" t="s">
        <v>24</v>
      </c>
      <c r="G296" s="75">
        <v>2.6</v>
      </c>
      <c r="H296" s="70">
        <v>2.6</v>
      </c>
    </row>
    <row r="297" spans="1:8" ht="37.5" x14ac:dyDescent="0.3">
      <c r="A297" s="32" t="s">
        <v>169</v>
      </c>
      <c r="B297" s="12" t="s">
        <v>254</v>
      </c>
      <c r="C297" s="2" t="s">
        <v>61</v>
      </c>
      <c r="D297" s="2" t="s">
        <v>59</v>
      </c>
      <c r="E297" s="2" t="s">
        <v>545</v>
      </c>
      <c r="F297" s="6" t="s">
        <v>170</v>
      </c>
      <c r="G297" s="75">
        <v>720</v>
      </c>
      <c r="H297" s="70">
        <v>720</v>
      </c>
    </row>
    <row r="298" spans="1:8" ht="20.25" x14ac:dyDescent="0.3">
      <c r="A298" s="24" t="s">
        <v>147</v>
      </c>
      <c r="B298" s="12" t="s">
        <v>254</v>
      </c>
      <c r="C298" s="4" t="s">
        <v>61</v>
      </c>
      <c r="D298" s="4" t="s">
        <v>84</v>
      </c>
      <c r="E298" s="4"/>
      <c r="F298" s="62"/>
      <c r="G298" s="77">
        <f t="shared" ref="G298:H298" si="124">+G299</f>
        <v>2000</v>
      </c>
      <c r="H298" s="72">
        <f t="shared" si="124"/>
        <v>2000</v>
      </c>
    </row>
    <row r="299" spans="1:8" ht="57" customHeight="1" x14ac:dyDescent="0.3">
      <c r="A299" s="29" t="s">
        <v>432</v>
      </c>
      <c r="B299" s="12" t="s">
        <v>254</v>
      </c>
      <c r="C299" s="2" t="s">
        <v>61</v>
      </c>
      <c r="D299" s="2" t="s">
        <v>84</v>
      </c>
      <c r="E299" s="4" t="s">
        <v>21</v>
      </c>
      <c r="F299" s="6"/>
      <c r="G299" s="75">
        <f t="shared" ref="G299:H300" si="125">+G300</f>
        <v>2000</v>
      </c>
      <c r="H299" s="70">
        <f t="shared" si="125"/>
        <v>2000</v>
      </c>
    </row>
    <row r="300" spans="1:8" ht="37.5" x14ac:dyDescent="0.3">
      <c r="A300" s="32" t="s">
        <v>300</v>
      </c>
      <c r="B300" s="12" t="s">
        <v>254</v>
      </c>
      <c r="C300" s="2" t="s">
        <v>61</v>
      </c>
      <c r="D300" s="2" t="s">
        <v>84</v>
      </c>
      <c r="E300" s="20" t="s">
        <v>51</v>
      </c>
      <c r="F300" s="6"/>
      <c r="G300" s="75">
        <f t="shared" si="125"/>
        <v>2000</v>
      </c>
      <c r="H300" s="70">
        <f t="shared" si="125"/>
        <v>2000</v>
      </c>
    </row>
    <row r="301" spans="1:8" ht="37.5" x14ac:dyDescent="0.3">
      <c r="A301" s="32" t="s">
        <v>52</v>
      </c>
      <c r="B301" s="12" t="s">
        <v>254</v>
      </c>
      <c r="C301" s="2" t="s">
        <v>61</v>
      </c>
      <c r="D301" s="2" t="s">
        <v>84</v>
      </c>
      <c r="E301" s="20" t="s">
        <v>53</v>
      </c>
      <c r="F301" s="6"/>
      <c r="G301" s="75">
        <f>+G302</f>
        <v>2000</v>
      </c>
      <c r="H301" s="70">
        <f>+H302</f>
        <v>2000</v>
      </c>
    </row>
    <row r="302" spans="1:8" ht="37.5" x14ac:dyDescent="0.3">
      <c r="A302" s="32" t="s">
        <v>148</v>
      </c>
      <c r="B302" s="12" t="s">
        <v>254</v>
      </c>
      <c r="C302" s="2" t="s">
        <v>61</v>
      </c>
      <c r="D302" s="2" t="s">
        <v>84</v>
      </c>
      <c r="E302" s="20" t="s">
        <v>149</v>
      </c>
      <c r="F302" s="6"/>
      <c r="G302" s="75">
        <f t="shared" ref="G302:H302" si="126">SUM(G303)</f>
        <v>2000</v>
      </c>
      <c r="H302" s="70">
        <f t="shared" si="126"/>
        <v>2000</v>
      </c>
    </row>
    <row r="303" spans="1:8" ht="75" x14ac:dyDescent="0.3">
      <c r="A303" s="30" t="s">
        <v>65</v>
      </c>
      <c r="B303" s="12" t="s">
        <v>254</v>
      </c>
      <c r="C303" s="2" t="s">
        <v>61</v>
      </c>
      <c r="D303" s="2" t="s">
        <v>84</v>
      </c>
      <c r="E303" s="2" t="s">
        <v>149</v>
      </c>
      <c r="F303" s="6" t="s">
        <v>66</v>
      </c>
      <c r="G303" s="75">
        <v>2000</v>
      </c>
      <c r="H303" s="70">
        <v>2000</v>
      </c>
    </row>
    <row r="304" spans="1:8" ht="20.25" x14ac:dyDescent="0.3">
      <c r="A304" s="28" t="s">
        <v>286</v>
      </c>
      <c r="B304" s="12" t="s">
        <v>254</v>
      </c>
      <c r="C304" s="2" t="s">
        <v>101</v>
      </c>
      <c r="D304" s="2" t="s">
        <v>8</v>
      </c>
      <c r="E304" s="2"/>
      <c r="F304" s="6"/>
      <c r="G304" s="75">
        <f t="shared" ref="G304:H304" si="127">+G305</f>
        <v>3750</v>
      </c>
      <c r="H304" s="70">
        <f t="shared" si="127"/>
        <v>3750</v>
      </c>
    </row>
    <row r="305" spans="1:8" ht="20.25" x14ac:dyDescent="0.3">
      <c r="A305" s="24" t="s">
        <v>154</v>
      </c>
      <c r="B305" s="12" t="s">
        <v>254</v>
      </c>
      <c r="C305" s="4" t="s">
        <v>101</v>
      </c>
      <c r="D305" s="4" t="s">
        <v>10</v>
      </c>
      <c r="E305" s="4"/>
      <c r="F305" s="62"/>
      <c r="G305" s="77">
        <f t="shared" ref="G305:H309" si="128">+G306</f>
        <v>3750</v>
      </c>
      <c r="H305" s="72">
        <f t="shared" si="128"/>
        <v>3750</v>
      </c>
    </row>
    <row r="306" spans="1:8" ht="58.5" customHeight="1" x14ac:dyDescent="0.3">
      <c r="A306" s="29" t="s">
        <v>432</v>
      </c>
      <c r="B306" s="12" t="s">
        <v>254</v>
      </c>
      <c r="C306" s="2" t="s">
        <v>101</v>
      </c>
      <c r="D306" s="2" t="s">
        <v>10</v>
      </c>
      <c r="E306" s="2" t="s">
        <v>21</v>
      </c>
      <c r="F306" s="6"/>
      <c r="G306" s="75">
        <f t="shared" si="128"/>
        <v>3750</v>
      </c>
      <c r="H306" s="70">
        <f t="shared" si="128"/>
        <v>3750</v>
      </c>
    </row>
    <row r="307" spans="1:8" ht="37.5" x14ac:dyDescent="0.3">
      <c r="A307" s="32" t="s">
        <v>300</v>
      </c>
      <c r="B307" s="12" t="s">
        <v>254</v>
      </c>
      <c r="C307" s="2" t="s">
        <v>101</v>
      </c>
      <c r="D307" s="2" t="s">
        <v>10</v>
      </c>
      <c r="E307" s="2" t="s">
        <v>51</v>
      </c>
      <c r="F307" s="6"/>
      <c r="G307" s="75">
        <f t="shared" si="128"/>
        <v>3750</v>
      </c>
      <c r="H307" s="70">
        <f t="shared" si="128"/>
        <v>3750</v>
      </c>
    </row>
    <row r="308" spans="1:8" ht="37.5" x14ac:dyDescent="0.3">
      <c r="A308" s="32" t="s">
        <v>52</v>
      </c>
      <c r="B308" s="12" t="s">
        <v>254</v>
      </c>
      <c r="C308" s="2" t="s">
        <v>101</v>
      </c>
      <c r="D308" s="2" t="s">
        <v>10</v>
      </c>
      <c r="E308" s="2" t="s">
        <v>53</v>
      </c>
      <c r="F308" s="6"/>
      <c r="G308" s="75">
        <f t="shared" si="128"/>
        <v>3750</v>
      </c>
      <c r="H308" s="70">
        <f t="shared" si="128"/>
        <v>3750</v>
      </c>
    </row>
    <row r="309" spans="1:8" ht="57.75" customHeight="1" x14ac:dyDescent="0.3">
      <c r="A309" s="32" t="s">
        <v>155</v>
      </c>
      <c r="B309" s="12" t="s">
        <v>254</v>
      </c>
      <c r="C309" s="2" t="s">
        <v>101</v>
      </c>
      <c r="D309" s="2" t="s">
        <v>10</v>
      </c>
      <c r="E309" s="2" t="s">
        <v>156</v>
      </c>
      <c r="F309" s="6"/>
      <c r="G309" s="75">
        <f t="shared" si="128"/>
        <v>3750</v>
      </c>
      <c r="H309" s="70">
        <f t="shared" si="128"/>
        <v>3750</v>
      </c>
    </row>
    <row r="310" spans="1:8" ht="75" x14ac:dyDescent="0.3">
      <c r="A310" s="30" t="s">
        <v>65</v>
      </c>
      <c r="B310" s="12" t="s">
        <v>254</v>
      </c>
      <c r="C310" s="2" t="s">
        <v>101</v>
      </c>
      <c r="D310" s="2" t="s">
        <v>10</v>
      </c>
      <c r="E310" s="2" t="s">
        <v>156</v>
      </c>
      <c r="F310" s="6" t="s">
        <v>66</v>
      </c>
      <c r="G310" s="75">
        <v>3750</v>
      </c>
      <c r="H310" s="70">
        <v>3750</v>
      </c>
    </row>
    <row r="311" spans="1:8" ht="37.5" x14ac:dyDescent="0.3">
      <c r="A311" s="35" t="s">
        <v>264</v>
      </c>
      <c r="B311" s="59" t="s">
        <v>255</v>
      </c>
      <c r="C311" s="21"/>
      <c r="D311" s="21"/>
      <c r="E311" s="21"/>
      <c r="F311" s="60"/>
      <c r="G311" s="76">
        <f>+G312+G334+G348</f>
        <v>83694.899999999994</v>
      </c>
      <c r="H311" s="71">
        <f>+H312+H334+H348</f>
        <v>83694.899999999994</v>
      </c>
    </row>
    <row r="312" spans="1:8" ht="20.25" x14ac:dyDescent="0.3">
      <c r="A312" s="28" t="s">
        <v>6</v>
      </c>
      <c r="B312" s="12" t="s">
        <v>255</v>
      </c>
      <c r="C312" s="2" t="s">
        <v>7</v>
      </c>
      <c r="D312" s="2" t="s">
        <v>8</v>
      </c>
      <c r="E312" s="2"/>
      <c r="F312" s="6"/>
      <c r="G312" s="75">
        <f t="shared" ref="G312:H312" si="129">+G313</f>
        <v>27131.199999999997</v>
      </c>
      <c r="H312" s="70">
        <f t="shared" si="129"/>
        <v>27131.199999999997</v>
      </c>
    </row>
    <row r="313" spans="1:8" ht="20.25" x14ac:dyDescent="0.3">
      <c r="A313" s="24" t="s">
        <v>34</v>
      </c>
      <c r="B313" s="12" t="s">
        <v>255</v>
      </c>
      <c r="C313" s="4" t="s">
        <v>7</v>
      </c>
      <c r="D313" s="4" t="s">
        <v>35</v>
      </c>
      <c r="E313" s="4"/>
      <c r="F313" s="62"/>
      <c r="G313" s="77">
        <f>+G314</f>
        <v>27131.199999999997</v>
      </c>
      <c r="H313" s="72">
        <f>+H314</f>
        <v>27131.199999999997</v>
      </c>
    </row>
    <row r="314" spans="1:8" ht="56.25" x14ac:dyDescent="0.3">
      <c r="A314" s="39" t="s">
        <v>442</v>
      </c>
      <c r="B314" s="12" t="s">
        <v>255</v>
      </c>
      <c r="C314" s="2" t="s">
        <v>7</v>
      </c>
      <c r="D314" s="2" t="s">
        <v>35</v>
      </c>
      <c r="E314" s="4" t="s">
        <v>57</v>
      </c>
      <c r="F314" s="6"/>
      <c r="G314" s="75">
        <f>G315+G319</f>
        <v>27131.199999999997</v>
      </c>
      <c r="H314" s="70">
        <f>H315+H319</f>
        <v>27131.199999999997</v>
      </c>
    </row>
    <row r="315" spans="1:8" ht="37.5" x14ac:dyDescent="0.3">
      <c r="A315" s="39" t="s">
        <v>354</v>
      </c>
      <c r="B315" s="12" t="s">
        <v>255</v>
      </c>
      <c r="C315" s="4" t="s">
        <v>7</v>
      </c>
      <c r="D315" s="4" t="s">
        <v>35</v>
      </c>
      <c r="E315" s="4" t="s">
        <v>491</v>
      </c>
      <c r="F315" s="62" t="s">
        <v>15</v>
      </c>
      <c r="G315" s="77">
        <f t="shared" ref="G315:H315" si="130">G316</f>
        <v>300</v>
      </c>
      <c r="H315" s="72">
        <f t="shared" si="130"/>
        <v>300</v>
      </c>
    </row>
    <row r="316" spans="1:8" ht="37.5" x14ac:dyDescent="0.3">
      <c r="A316" s="40" t="s">
        <v>85</v>
      </c>
      <c r="B316" s="12" t="s">
        <v>255</v>
      </c>
      <c r="C316" s="4" t="s">
        <v>7</v>
      </c>
      <c r="D316" s="4" t="s">
        <v>35</v>
      </c>
      <c r="E316" s="4" t="s">
        <v>492</v>
      </c>
      <c r="F316" s="62" t="s">
        <v>15</v>
      </c>
      <c r="G316" s="77">
        <f>G317</f>
        <v>300</v>
      </c>
      <c r="H316" s="72">
        <f>H317</f>
        <v>300</v>
      </c>
    </row>
    <row r="317" spans="1:8" ht="37.5" x14ac:dyDescent="0.3">
      <c r="A317" s="39" t="s">
        <v>490</v>
      </c>
      <c r="B317" s="12" t="s">
        <v>255</v>
      </c>
      <c r="C317" s="4" t="s">
        <v>7</v>
      </c>
      <c r="D317" s="4" t="s">
        <v>35</v>
      </c>
      <c r="E317" s="4" t="s">
        <v>493</v>
      </c>
      <c r="F317" s="62" t="s">
        <v>15</v>
      </c>
      <c r="G317" s="77">
        <f t="shared" ref="G317:H317" si="131">G318</f>
        <v>300</v>
      </c>
      <c r="H317" s="72">
        <f t="shared" si="131"/>
        <v>300</v>
      </c>
    </row>
    <row r="318" spans="1:8" ht="37.5" x14ac:dyDescent="0.3">
      <c r="A318" s="39" t="s">
        <v>23</v>
      </c>
      <c r="B318" s="12" t="s">
        <v>255</v>
      </c>
      <c r="C318" s="2" t="s">
        <v>7</v>
      </c>
      <c r="D318" s="2" t="s">
        <v>35</v>
      </c>
      <c r="E318" s="2" t="s">
        <v>493</v>
      </c>
      <c r="F318" s="6" t="s">
        <v>24</v>
      </c>
      <c r="G318" s="75">
        <v>300</v>
      </c>
      <c r="H318" s="70">
        <v>300</v>
      </c>
    </row>
    <row r="319" spans="1:8" ht="20.25" x14ac:dyDescent="0.3">
      <c r="A319" s="39" t="s">
        <v>301</v>
      </c>
      <c r="B319" s="12" t="s">
        <v>255</v>
      </c>
      <c r="C319" s="2" t="s">
        <v>7</v>
      </c>
      <c r="D319" s="2" t="s">
        <v>35</v>
      </c>
      <c r="E319" s="4" t="s">
        <v>444</v>
      </c>
      <c r="F319" s="6"/>
      <c r="G319" s="75">
        <f t="shared" ref="G319:H319" si="132">G320+G326</f>
        <v>26831.199999999997</v>
      </c>
      <c r="H319" s="70">
        <f t="shared" si="132"/>
        <v>26831.199999999997</v>
      </c>
    </row>
    <row r="320" spans="1:8" ht="37.5" x14ac:dyDescent="0.3">
      <c r="A320" s="39" t="s">
        <v>13</v>
      </c>
      <c r="B320" s="12" t="s">
        <v>255</v>
      </c>
      <c r="C320" s="2" t="s">
        <v>7</v>
      </c>
      <c r="D320" s="2" t="s">
        <v>35</v>
      </c>
      <c r="E320" s="4" t="s">
        <v>494</v>
      </c>
      <c r="F320" s="6"/>
      <c r="G320" s="75">
        <f t="shared" ref="G320:H320" si="133">G321+G324</f>
        <v>16848.599999999999</v>
      </c>
      <c r="H320" s="70">
        <f t="shared" si="133"/>
        <v>16848.599999999999</v>
      </c>
    </row>
    <row r="321" spans="1:8" ht="20.25" x14ac:dyDescent="0.3">
      <c r="A321" s="40" t="s">
        <v>157</v>
      </c>
      <c r="B321" s="12" t="s">
        <v>255</v>
      </c>
      <c r="C321" s="2" t="s">
        <v>7</v>
      </c>
      <c r="D321" s="2" t="s">
        <v>35</v>
      </c>
      <c r="E321" s="4" t="s">
        <v>495</v>
      </c>
      <c r="F321" s="6"/>
      <c r="G321" s="75">
        <f t="shared" ref="G321:H321" si="134">+G322+G323</f>
        <v>11371.099999999999</v>
      </c>
      <c r="H321" s="70">
        <f t="shared" si="134"/>
        <v>11371.099999999999</v>
      </c>
    </row>
    <row r="322" spans="1:8" ht="37.5" x14ac:dyDescent="0.3">
      <c r="A322" s="31" t="s">
        <v>18</v>
      </c>
      <c r="B322" s="12" t="s">
        <v>255</v>
      </c>
      <c r="C322" s="2" t="s">
        <v>7</v>
      </c>
      <c r="D322" s="2" t="s">
        <v>35</v>
      </c>
      <c r="E322" s="2" t="s">
        <v>495</v>
      </c>
      <c r="F322" s="6" t="s">
        <v>19</v>
      </c>
      <c r="G322" s="75">
        <v>10592.3</v>
      </c>
      <c r="H322" s="70">
        <v>10592.3</v>
      </c>
    </row>
    <row r="323" spans="1:8" ht="37.5" x14ac:dyDescent="0.3">
      <c r="A323" s="31" t="s">
        <v>23</v>
      </c>
      <c r="B323" s="12" t="s">
        <v>255</v>
      </c>
      <c r="C323" s="2" t="s">
        <v>7</v>
      </c>
      <c r="D323" s="2" t="s">
        <v>35</v>
      </c>
      <c r="E323" s="2" t="s">
        <v>495</v>
      </c>
      <c r="F323" s="6" t="s">
        <v>24</v>
      </c>
      <c r="G323" s="75">
        <v>778.8</v>
      </c>
      <c r="H323" s="70">
        <v>778.8</v>
      </c>
    </row>
    <row r="324" spans="1:8" ht="37.5" x14ac:dyDescent="0.3">
      <c r="A324" s="44" t="s">
        <v>56</v>
      </c>
      <c r="B324" s="12" t="s">
        <v>255</v>
      </c>
      <c r="C324" s="2" t="s">
        <v>7</v>
      </c>
      <c r="D324" s="3">
        <v>13</v>
      </c>
      <c r="E324" s="4" t="s">
        <v>496</v>
      </c>
      <c r="F324" s="61"/>
      <c r="G324" s="75">
        <f t="shared" ref="G324:H324" si="135">+G325</f>
        <v>5477.5</v>
      </c>
      <c r="H324" s="70">
        <f t="shared" si="135"/>
        <v>5477.5</v>
      </c>
    </row>
    <row r="325" spans="1:8" ht="37.5" x14ac:dyDescent="0.3">
      <c r="A325" s="39" t="s">
        <v>18</v>
      </c>
      <c r="B325" s="12" t="s">
        <v>255</v>
      </c>
      <c r="C325" s="2" t="s">
        <v>7</v>
      </c>
      <c r="D325" s="2" t="s">
        <v>35</v>
      </c>
      <c r="E325" s="2" t="s">
        <v>496</v>
      </c>
      <c r="F325" s="6" t="s">
        <v>19</v>
      </c>
      <c r="G325" s="75">
        <v>5477.5</v>
      </c>
      <c r="H325" s="70">
        <v>5477.5</v>
      </c>
    </row>
    <row r="326" spans="1:8" ht="37.5" x14ac:dyDescent="0.3">
      <c r="A326" s="37" t="s">
        <v>85</v>
      </c>
      <c r="B326" s="12" t="s">
        <v>255</v>
      </c>
      <c r="C326" s="4" t="s">
        <v>7</v>
      </c>
      <c r="D326" s="4" t="s">
        <v>35</v>
      </c>
      <c r="E326" s="4" t="s">
        <v>86</v>
      </c>
      <c r="F326" s="62" t="s">
        <v>15</v>
      </c>
      <c r="G326" s="77">
        <f>G327+G329+G332</f>
        <v>9982.6</v>
      </c>
      <c r="H326" s="72">
        <f>H327+H329+H332</f>
        <v>9982.6</v>
      </c>
    </row>
    <row r="327" spans="1:8" ht="20.25" x14ac:dyDescent="0.3">
      <c r="A327" s="39" t="s">
        <v>293</v>
      </c>
      <c r="B327" s="12" t="s">
        <v>255</v>
      </c>
      <c r="C327" s="4" t="s">
        <v>7</v>
      </c>
      <c r="D327" s="4" t="s">
        <v>35</v>
      </c>
      <c r="E327" s="4" t="s">
        <v>443</v>
      </c>
      <c r="F327" s="62" t="s">
        <v>15</v>
      </c>
      <c r="G327" s="77">
        <f t="shared" ref="G327:H327" si="136">+G328</f>
        <v>1319.4</v>
      </c>
      <c r="H327" s="72">
        <f t="shared" si="136"/>
        <v>1319.4</v>
      </c>
    </row>
    <row r="328" spans="1:8" ht="37.5" x14ac:dyDescent="0.3">
      <c r="A328" s="39" t="s">
        <v>23</v>
      </c>
      <c r="B328" s="12" t="s">
        <v>255</v>
      </c>
      <c r="C328" s="2" t="s">
        <v>7</v>
      </c>
      <c r="D328" s="2" t="s">
        <v>35</v>
      </c>
      <c r="E328" s="2" t="s">
        <v>443</v>
      </c>
      <c r="F328" s="6" t="s">
        <v>24</v>
      </c>
      <c r="G328" s="75">
        <v>1319.4</v>
      </c>
      <c r="H328" s="70">
        <v>1319.4</v>
      </c>
    </row>
    <row r="329" spans="1:8" ht="37.5" x14ac:dyDescent="0.3">
      <c r="A329" s="39" t="s">
        <v>497</v>
      </c>
      <c r="B329" s="12" t="s">
        <v>255</v>
      </c>
      <c r="C329" s="4" t="s">
        <v>7</v>
      </c>
      <c r="D329" s="4" t="s">
        <v>35</v>
      </c>
      <c r="E329" s="4" t="s">
        <v>446</v>
      </c>
      <c r="F329" s="62" t="s">
        <v>15</v>
      </c>
      <c r="G329" s="77">
        <f t="shared" ref="G329:H329" si="137">SUM(G330:G331)</f>
        <v>6590.2</v>
      </c>
      <c r="H329" s="72">
        <f t="shared" si="137"/>
        <v>6590.2</v>
      </c>
    </row>
    <row r="330" spans="1:8" ht="37.5" x14ac:dyDescent="0.3">
      <c r="A330" s="39" t="s">
        <v>23</v>
      </c>
      <c r="B330" s="12" t="s">
        <v>255</v>
      </c>
      <c r="C330" s="2" t="s">
        <v>7</v>
      </c>
      <c r="D330" s="2" t="s">
        <v>35</v>
      </c>
      <c r="E330" s="2" t="s">
        <v>446</v>
      </c>
      <c r="F330" s="6" t="s">
        <v>24</v>
      </c>
      <c r="G330" s="75">
        <v>6390.2</v>
      </c>
      <c r="H330" s="70">
        <v>6390.2</v>
      </c>
    </row>
    <row r="331" spans="1:8" ht="20.25" x14ac:dyDescent="0.3">
      <c r="A331" s="39" t="s">
        <v>26</v>
      </c>
      <c r="B331" s="12" t="s">
        <v>255</v>
      </c>
      <c r="C331" s="2" t="s">
        <v>7</v>
      </c>
      <c r="D331" s="2" t="s">
        <v>35</v>
      </c>
      <c r="E331" s="2" t="s">
        <v>446</v>
      </c>
      <c r="F331" s="6" t="s">
        <v>27</v>
      </c>
      <c r="G331" s="75">
        <v>200</v>
      </c>
      <c r="H331" s="70">
        <v>200</v>
      </c>
    </row>
    <row r="332" spans="1:8" ht="20.25" x14ac:dyDescent="0.3">
      <c r="A332" s="39" t="s">
        <v>289</v>
      </c>
      <c r="B332" s="12" t="s">
        <v>255</v>
      </c>
      <c r="C332" s="4" t="s">
        <v>7</v>
      </c>
      <c r="D332" s="4" t="s">
        <v>35</v>
      </c>
      <c r="E332" s="4" t="s">
        <v>565</v>
      </c>
      <c r="F332" s="62" t="s">
        <v>15</v>
      </c>
      <c r="G332" s="77">
        <f t="shared" ref="G332:H332" si="138">G333</f>
        <v>2073</v>
      </c>
      <c r="H332" s="72">
        <f t="shared" si="138"/>
        <v>2073</v>
      </c>
    </row>
    <row r="333" spans="1:8" ht="37.5" x14ac:dyDescent="0.3">
      <c r="A333" s="39" t="s">
        <v>23</v>
      </c>
      <c r="B333" s="12" t="s">
        <v>255</v>
      </c>
      <c r="C333" s="2" t="s">
        <v>7</v>
      </c>
      <c r="D333" s="2" t="s">
        <v>35</v>
      </c>
      <c r="E333" s="2" t="s">
        <v>565</v>
      </c>
      <c r="F333" s="6" t="s">
        <v>24</v>
      </c>
      <c r="G333" s="75">
        <v>2073</v>
      </c>
      <c r="H333" s="70">
        <v>2073</v>
      </c>
    </row>
    <row r="334" spans="1:8" ht="20.25" x14ac:dyDescent="0.3">
      <c r="A334" s="28" t="s">
        <v>112</v>
      </c>
      <c r="B334" s="12" t="s">
        <v>255</v>
      </c>
      <c r="C334" s="2" t="s">
        <v>32</v>
      </c>
      <c r="D334" s="2" t="s">
        <v>8</v>
      </c>
      <c r="E334" s="2"/>
      <c r="F334" s="6"/>
      <c r="G334" s="75">
        <f t="shared" ref="G334:H334" si="139">+G335</f>
        <v>51801.899999999994</v>
      </c>
      <c r="H334" s="70">
        <f t="shared" si="139"/>
        <v>51801.899999999994</v>
      </c>
    </row>
    <row r="335" spans="1:8" ht="20.25" x14ac:dyDescent="0.3">
      <c r="A335" s="24" t="s">
        <v>158</v>
      </c>
      <c r="B335" s="12" t="s">
        <v>255</v>
      </c>
      <c r="C335" s="4" t="s">
        <v>32</v>
      </c>
      <c r="D335" s="4" t="s">
        <v>7</v>
      </c>
      <c r="E335" s="4"/>
      <c r="F335" s="62"/>
      <c r="G335" s="77">
        <f>+G336+G343</f>
        <v>51801.899999999994</v>
      </c>
      <c r="H335" s="72">
        <f>+H336+H343</f>
        <v>51801.899999999994</v>
      </c>
    </row>
    <row r="336" spans="1:8" ht="57" customHeight="1" x14ac:dyDescent="0.3">
      <c r="A336" s="39" t="s">
        <v>503</v>
      </c>
      <c r="B336" s="12" t="s">
        <v>255</v>
      </c>
      <c r="C336" s="4" t="s">
        <v>32</v>
      </c>
      <c r="D336" s="4" t="s">
        <v>7</v>
      </c>
      <c r="E336" s="4" t="s">
        <v>114</v>
      </c>
      <c r="F336" s="62"/>
      <c r="G336" s="77">
        <f>G337</f>
        <v>46821.899999999994</v>
      </c>
      <c r="H336" s="72">
        <f>H337</f>
        <v>46821.899999999994</v>
      </c>
    </row>
    <row r="337" spans="1:8" ht="37.5" x14ac:dyDescent="0.3">
      <c r="A337" s="45" t="s">
        <v>354</v>
      </c>
      <c r="B337" s="12" t="s">
        <v>255</v>
      </c>
      <c r="C337" s="2" t="s">
        <v>32</v>
      </c>
      <c r="D337" s="2" t="s">
        <v>7</v>
      </c>
      <c r="E337" s="7" t="s">
        <v>117</v>
      </c>
      <c r="F337" s="6"/>
      <c r="G337" s="77">
        <f t="shared" ref="G337:H337" si="140">G338</f>
        <v>46821.899999999994</v>
      </c>
      <c r="H337" s="72">
        <f t="shared" si="140"/>
        <v>46821.899999999994</v>
      </c>
    </row>
    <row r="338" spans="1:8" ht="20.25" x14ac:dyDescent="0.3">
      <c r="A338" s="39" t="s">
        <v>577</v>
      </c>
      <c r="B338" s="12" t="s">
        <v>255</v>
      </c>
      <c r="C338" s="4" t="s">
        <v>32</v>
      </c>
      <c r="D338" s="4" t="s">
        <v>7</v>
      </c>
      <c r="E338" s="4" t="s">
        <v>578</v>
      </c>
      <c r="F338" s="62" t="s">
        <v>15</v>
      </c>
      <c r="G338" s="77">
        <f>G339+G341</f>
        <v>46821.899999999994</v>
      </c>
      <c r="H338" s="72">
        <f>H339+H341</f>
        <v>46821.899999999994</v>
      </c>
    </row>
    <row r="339" spans="1:8" ht="56.25" x14ac:dyDescent="0.3">
      <c r="A339" s="45" t="s">
        <v>574</v>
      </c>
      <c r="B339" s="12" t="s">
        <v>255</v>
      </c>
      <c r="C339" s="4" t="s">
        <v>32</v>
      </c>
      <c r="D339" s="4" t="s">
        <v>7</v>
      </c>
      <c r="E339" s="4" t="s">
        <v>575</v>
      </c>
      <c r="F339" s="62" t="s">
        <v>15</v>
      </c>
      <c r="G339" s="75">
        <f t="shared" ref="G339:H339" si="141">+G340</f>
        <v>19173.599999999999</v>
      </c>
      <c r="H339" s="70">
        <f t="shared" si="141"/>
        <v>19173.599999999999</v>
      </c>
    </row>
    <row r="340" spans="1:8" ht="20.25" x14ac:dyDescent="0.3">
      <c r="A340" s="39" t="s">
        <v>176</v>
      </c>
      <c r="B340" s="12" t="s">
        <v>255</v>
      </c>
      <c r="C340" s="2" t="s">
        <v>32</v>
      </c>
      <c r="D340" s="2" t="s">
        <v>7</v>
      </c>
      <c r="E340" s="7" t="s">
        <v>575</v>
      </c>
      <c r="F340" s="6" t="s">
        <v>177</v>
      </c>
      <c r="G340" s="75">
        <v>19173.599999999999</v>
      </c>
      <c r="H340" s="70">
        <v>19173.599999999999</v>
      </c>
    </row>
    <row r="341" spans="1:8" ht="56.25" x14ac:dyDescent="0.3">
      <c r="A341" s="45" t="s">
        <v>178</v>
      </c>
      <c r="B341" s="12" t="s">
        <v>255</v>
      </c>
      <c r="C341" s="4" t="s">
        <v>32</v>
      </c>
      <c r="D341" s="4" t="s">
        <v>7</v>
      </c>
      <c r="E341" s="4" t="s">
        <v>576</v>
      </c>
      <c r="F341" s="62" t="s">
        <v>15</v>
      </c>
      <c r="G341" s="77">
        <f t="shared" ref="G341:H341" si="142">+G342</f>
        <v>27648.3</v>
      </c>
      <c r="H341" s="72">
        <f t="shared" si="142"/>
        <v>27648.3</v>
      </c>
    </row>
    <row r="342" spans="1:8" ht="20.25" x14ac:dyDescent="0.3">
      <c r="A342" s="39" t="s">
        <v>176</v>
      </c>
      <c r="B342" s="12" t="s">
        <v>255</v>
      </c>
      <c r="C342" s="2" t="s">
        <v>32</v>
      </c>
      <c r="D342" s="2" t="s">
        <v>7</v>
      </c>
      <c r="E342" s="7" t="s">
        <v>576</v>
      </c>
      <c r="F342" s="6" t="s">
        <v>177</v>
      </c>
      <c r="G342" s="75">
        <v>27648.3</v>
      </c>
      <c r="H342" s="70">
        <v>27648.3</v>
      </c>
    </row>
    <row r="343" spans="1:8" ht="56.25" x14ac:dyDescent="0.3">
      <c r="A343" s="39" t="s">
        <v>442</v>
      </c>
      <c r="B343" s="12" t="s">
        <v>255</v>
      </c>
      <c r="C343" s="4" t="s">
        <v>32</v>
      </c>
      <c r="D343" s="4" t="s">
        <v>7</v>
      </c>
      <c r="E343" s="4" t="s">
        <v>57</v>
      </c>
      <c r="F343" s="62"/>
      <c r="G343" s="77">
        <f t="shared" ref="G343:H346" si="143">G344</f>
        <v>4980</v>
      </c>
      <c r="H343" s="72">
        <f t="shared" si="143"/>
        <v>4980</v>
      </c>
    </row>
    <row r="344" spans="1:8" ht="20.25" x14ac:dyDescent="0.3">
      <c r="A344" s="41" t="s">
        <v>301</v>
      </c>
      <c r="B344" s="12" t="s">
        <v>255</v>
      </c>
      <c r="C344" s="4" t="s">
        <v>32</v>
      </c>
      <c r="D344" s="4" t="s">
        <v>7</v>
      </c>
      <c r="E344" s="4" t="s">
        <v>444</v>
      </c>
      <c r="F344" s="62"/>
      <c r="G344" s="77">
        <f t="shared" si="143"/>
        <v>4980</v>
      </c>
      <c r="H344" s="72">
        <f t="shared" si="143"/>
        <v>4980</v>
      </c>
    </row>
    <row r="345" spans="1:8" ht="37.5" x14ac:dyDescent="0.3">
      <c r="A345" s="39" t="s">
        <v>85</v>
      </c>
      <c r="B345" s="12" t="s">
        <v>255</v>
      </c>
      <c r="C345" s="4" t="s">
        <v>32</v>
      </c>
      <c r="D345" s="4" t="s">
        <v>7</v>
      </c>
      <c r="E345" s="4" t="s">
        <v>445</v>
      </c>
      <c r="F345" s="62" t="s">
        <v>15</v>
      </c>
      <c r="G345" s="77">
        <f t="shared" si="143"/>
        <v>4980</v>
      </c>
      <c r="H345" s="72">
        <f t="shared" si="143"/>
        <v>4980</v>
      </c>
    </row>
    <row r="346" spans="1:8" ht="37.5" x14ac:dyDescent="0.3">
      <c r="A346" s="45" t="s">
        <v>159</v>
      </c>
      <c r="B346" s="12" t="s">
        <v>255</v>
      </c>
      <c r="C346" s="4" t="s">
        <v>32</v>
      </c>
      <c r="D346" s="4" t="s">
        <v>7</v>
      </c>
      <c r="E346" s="4" t="s">
        <v>498</v>
      </c>
      <c r="F346" s="62" t="s">
        <v>15</v>
      </c>
      <c r="G346" s="77">
        <f t="shared" si="143"/>
        <v>4980</v>
      </c>
      <c r="H346" s="72">
        <f t="shared" si="143"/>
        <v>4980</v>
      </c>
    </row>
    <row r="347" spans="1:8" ht="37.5" x14ac:dyDescent="0.3">
      <c r="A347" s="39" t="s">
        <v>23</v>
      </c>
      <c r="B347" s="12" t="s">
        <v>255</v>
      </c>
      <c r="C347" s="2" t="s">
        <v>32</v>
      </c>
      <c r="D347" s="2" t="s">
        <v>7</v>
      </c>
      <c r="E347" s="2" t="s">
        <v>498</v>
      </c>
      <c r="F347" s="6" t="s">
        <v>24</v>
      </c>
      <c r="G347" s="75">
        <v>4980</v>
      </c>
      <c r="H347" s="70">
        <v>4980</v>
      </c>
    </row>
    <row r="348" spans="1:8" ht="20.25" x14ac:dyDescent="0.3">
      <c r="A348" s="28" t="s">
        <v>146</v>
      </c>
      <c r="B348" s="12" t="s">
        <v>255</v>
      </c>
      <c r="C348" s="2" t="s">
        <v>61</v>
      </c>
      <c r="D348" s="2" t="s">
        <v>8</v>
      </c>
      <c r="E348" s="2"/>
      <c r="F348" s="6"/>
      <c r="G348" s="75">
        <f t="shared" ref="G348:H348" si="144">+G349</f>
        <v>4761.7999999999993</v>
      </c>
      <c r="H348" s="70">
        <f t="shared" si="144"/>
        <v>4761.7999999999993</v>
      </c>
    </row>
    <row r="349" spans="1:8" ht="20.25" x14ac:dyDescent="0.3">
      <c r="A349" s="24" t="s">
        <v>160</v>
      </c>
      <c r="B349" s="12" t="s">
        <v>255</v>
      </c>
      <c r="C349" s="4" t="s">
        <v>61</v>
      </c>
      <c r="D349" s="4" t="s">
        <v>59</v>
      </c>
      <c r="E349" s="4"/>
      <c r="F349" s="62"/>
      <c r="G349" s="77">
        <f t="shared" ref="G349:H349" si="145">G350</f>
        <v>4761.7999999999993</v>
      </c>
      <c r="H349" s="72">
        <f t="shared" si="145"/>
        <v>4761.7999999999993</v>
      </c>
    </row>
    <row r="350" spans="1:8" ht="56.25" x14ac:dyDescent="0.3">
      <c r="A350" s="39" t="s">
        <v>442</v>
      </c>
      <c r="B350" s="12" t="s">
        <v>255</v>
      </c>
      <c r="C350" s="4" t="s">
        <v>61</v>
      </c>
      <c r="D350" s="4" t="s">
        <v>59</v>
      </c>
      <c r="E350" s="2" t="s">
        <v>57</v>
      </c>
      <c r="F350" s="6"/>
      <c r="G350" s="75">
        <f t="shared" ref="G350:H350" si="146">+G352</f>
        <v>4761.7999999999993</v>
      </c>
      <c r="H350" s="70">
        <f t="shared" si="146"/>
        <v>4761.7999999999993</v>
      </c>
    </row>
    <row r="351" spans="1:8" ht="37.5" x14ac:dyDescent="0.3">
      <c r="A351" s="39" t="s">
        <v>354</v>
      </c>
      <c r="B351" s="12" t="s">
        <v>255</v>
      </c>
      <c r="C351" s="4" t="s">
        <v>61</v>
      </c>
      <c r="D351" s="4" t="s">
        <v>59</v>
      </c>
      <c r="E351" s="2" t="s">
        <v>491</v>
      </c>
      <c r="F351" s="6"/>
      <c r="G351" s="75">
        <f t="shared" ref="G351:H351" si="147">+G352</f>
        <v>4761.7999999999993</v>
      </c>
      <c r="H351" s="70">
        <f t="shared" si="147"/>
        <v>4761.7999999999993</v>
      </c>
    </row>
    <row r="352" spans="1:8" ht="20.25" x14ac:dyDescent="0.3">
      <c r="A352" s="40" t="s">
        <v>499</v>
      </c>
      <c r="B352" s="12" t="s">
        <v>255</v>
      </c>
      <c r="C352" s="4" t="s">
        <v>61</v>
      </c>
      <c r="D352" s="4" t="s">
        <v>59</v>
      </c>
      <c r="E352" s="2" t="s">
        <v>501</v>
      </c>
      <c r="F352" s="6"/>
      <c r="G352" s="75">
        <f t="shared" ref="G352:H352" si="148">+G353</f>
        <v>4761.7999999999993</v>
      </c>
      <c r="H352" s="70">
        <f t="shared" si="148"/>
        <v>4761.7999999999993</v>
      </c>
    </row>
    <row r="353" spans="1:8" ht="56.25" x14ac:dyDescent="0.3">
      <c r="A353" s="40" t="s">
        <v>500</v>
      </c>
      <c r="B353" s="12" t="s">
        <v>255</v>
      </c>
      <c r="C353" s="4" t="s">
        <v>61</v>
      </c>
      <c r="D353" s="4" t="s">
        <v>59</v>
      </c>
      <c r="E353" s="2" t="s">
        <v>502</v>
      </c>
      <c r="F353" s="6"/>
      <c r="G353" s="75">
        <f t="shared" ref="G353:H353" si="149">G354+G355</f>
        <v>4761.7999999999993</v>
      </c>
      <c r="H353" s="70">
        <f t="shared" si="149"/>
        <v>4761.7999999999993</v>
      </c>
    </row>
    <row r="354" spans="1:8" ht="37.5" x14ac:dyDescent="0.3">
      <c r="A354" s="31" t="s">
        <v>23</v>
      </c>
      <c r="B354" s="12" t="s">
        <v>255</v>
      </c>
      <c r="C354" s="4" t="s">
        <v>61</v>
      </c>
      <c r="D354" s="4" t="s">
        <v>59</v>
      </c>
      <c r="E354" s="2" t="s">
        <v>502</v>
      </c>
      <c r="F354" s="62" t="s">
        <v>24</v>
      </c>
      <c r="G354" s="75">
        <v>70.400000000000006</v>
      </c>
      <c r="H354" s="70">
        <v>70.400000000000006</v>
      </c>
    </row>
    <row r="355" spans="1:8" ht="37.5" x14ac:dyDescent="0.3">
      <c r="A355" s="36" t="s">
        <v>136</v>
      </c>
      <c r="B355" s="12" t="s">
        <v>255</v>
      </c>
      <c r="C355" s="2" t="s">
        <v>61</v>
      </c>
      <c r="D355" s="2" t="s">
        <v>59</v>
      </c>
      <c r="E355" s="2" t="s">
        <v>502</v>
      </c>
      <c r="F355" s="6" t="s">
        <v>137</v>
      </c>
      <c r="G355" s="75">
        <v>4691.3999999999996</v>
      </c>
      <c r="H355" s="70">
        <v>4691.3999999999996</v>
      </c>
    </row>
    <row r="356" spans="1:8" ht="56.25" x14ac:dyDescent="0.3">
      <c r="A356" s="35" t="s">
        <v>270</v>
      </c>
      <c r="B356" s="59" t="s">
        <v>256</v>
      </c>
      <c r="C356" s="21"/>
      <c r="D356" s="21"/>
      <c r="E356" s="21"/>
      <c r="F356" s="60"/>
      <c r="G356" s="76">
        <f>+G357+G368+G375+G399+G460+G481</f>
        <v>862270.3</v>
      </c>
      <c r="H356" s="71">
        <f>+H357+H368+H375+H399+H460+H481</f>
        <v>590910.1</v>
      </c>
    </row>
    <row r="357" spans="1:8" ht="20.25" x14ac:dyDescent="0.3">
      <c r="A357" s="28" t="s">
        <v>6</v>
      </c>
      <c r="B357" s="12" t="s">
        <v>256</v>
      </c>
      <c r="C357" s="2" t="s">
        <v>7</v>
      </c>
      <c r="D357" s="2" t="s">
        <v>8</v>
      </c>
      <c r="E357" s="2"/>
      <c r="F357" s="6"/>
      <c r="G357" s="75">
        <f t="shared" ref="G357:H357" si="150">G358</f>
        <v>7043.0999999999995</v>
      </c>
      <c r="H357" s="70">
        <f t="shared" si="150"/>
        <v>7043.0999999999995</v>
      </c>
    </row>
    <row r="358" spans="1:8" ht="20.25" x14ac:dyDescent="0.3">
      <c r="A358" s="24" t="s">
        <v>34</v>
      </c>
      <c r="B358" s="12" t="s">
        <v>256</v>
      </c>
      <c r="C358" s="4" t="s">
        <v>7</v>
      </c>
      <c r="D358" s="4" t="s">
        <v>35</v>
      </c>
      <c r="E358" s="4"/>
      <c r="F358" s="62"/>
      <c r="G358" s="77">
        <f>G359</f>
        <v>7043.0999999999995</v>
      </c>
      <c r="H358" s="72">
        <f>H359</f>
        <v>7043.0999999999995</v>
      </c>
    </row>
    <row r="359" spans="1:8" ht="57.75" customHeight="1" x14ac:dyDescent="0.3">
      <c r="A359" s="48" t="s">
        <v>503</v>
      </c>
      <c r="B359" s="12" t="s">
        <v>256</v>
      </c>
      <c r="C359" s="2" t="s">
        <v>7</v>
      </c>
      <c r="D359" s="2" t="s">
        <v>35</v>
      </c>
      <c r="E359" s="2" t="s">
        <v>114</v>
      </c>
      <c r="F359" s="6"/>
      <c r="G359" s="75">
        <f t="shared" ref="G359:H359" si="151">+G360</f>
        <v>7043.0999999999995</v>
      </c>
      <c r="H359" s="70">
        <f t="shared" si="151"/>
        <v>7043.0999999999995</v>
      </c>
    </row>
    <row r="360" spans="1:8" ht="20.25" x14ac:dyDescent="0.3">
      <c r="A360" s="39" t="s">
        <v>301</v>
      </c>
      <c r="B360" s="12" t="s">
        <v>256</v>
      </c>
      <c r="C360" s="2" t="s">
        <v>7</v>
      </c>
      <c r="D360" s="2" t="s">
        <v>35</v>
      </c>
      <c r="E360" s="2" t="s">
        <v>179</v>
      </c>
      <c r="F360" s="6"/>
      <c r="G360" s="75">
        <f t="shared" ref="G360:H360" si="152">+G361</f>
        <v>7043.0999999999995</v>
      </c>
      <c r="H360" s="70">
        <f t="shared" si="152"/>
        <v>7043.0999999999995</v>
      </c>
    </row>
    <row r="361" spans="1:8" ht="37.5" x14ac:dyDescent="0.3">
      <c r="A361" s="32" t="s">
        <v>13</v>
      </c>
      <c r="B361" s="12" t="s">
        <v>256</v>
      </c>
      <c r="C361" s="2" t="s">
        <v>7</v>
      </c>
      <c r="D361" s="2" t="s">
        <v>35</v>
      </c>
      <c r="E361" s="20" t="s">
        <v>360</v>
      </c>
      <c r="F361" s="6"/>
      <c r="G361" s="75">
        <f t="shared" ref="G361:H361" si="153">G362+G366</f>
        <v>7043.0999999999995</v>
      </c>
      <c r="H361" s="70">
        <f t="shared" si="153"/>
        <v>7043.0999999999995</v>
      </c>
    </row>
    <row r="362" spans="1:8" ht="37.5" x14ac:dyDescent="0.3">
      <c r="A362" s="30" t="s">
        <v>45</v>
      </c>
      <c r="B362" s="12" t="s">
        <v>256</v>
      </c>
      <c r="C362" s="2" t="s">
        <v>7</v>
      </c>
      <c r="D362" s="3">
        <v>13</v>
      </c>
      <c r="E362" s="4" t="s">
        <v>359</v>
      </c>
      <c r="F362" s="6"/>
      <c r="G362" s="75">
        <f t="shared" ref="G362:H362" si="154">+G363+G364+G365</f>
        <v>3774.3999999999996</v>
      </c>
      <c r="H362" s="70">
        <f t="shared" si="154"/>
        <v>3774.3999999999996</v>
      </c>
    </row>
    <row r="363" spans="1:8" ht="20.25" x14ac:dyDescent="0.3">
      <c r="A363" s="32" t="s">
        <v>46</v>
      </c>
      <c r="B363" s="12" t="s">
        <v>256</v>
      </c>
      <c r="C363" s="2" t="s">
        <v>7</v>
      </c>
      <c r="D363" s="2" t="s">
        <v>35</v>
      </c>
      <c r="E363" s="11" t="s">
        <v>359</v>
      </c>
      <c r="F363" s="64">
        <v>110</v>
      </c>
      <c r="G363" s="75">
        <v>2539.1999999999998</v>
      </c>
      <c r="H363" s="70">
        <v>2539.1999999999998</v>
      </c>
    </row>
    <row r="364" spans="1:8" ht="37.5" x14ac:dyDescent="0.3">
      <c r="A364" s="31" t="s">
        <v>23</v>
      </c>
      <c r="B364" s="12" t="s">
        <v>256</v>
      </c>
      <c r="C364" s="2" t="s">
        <v>7</v>
      </c>
      <c r="D364" s="2" t="s">
        <v>35</v>
      </c>
      <c r="E364" s="11" t="s">
        <v>359</v>
      </c>
      <c r="F364" s="64">
        <v>240</v>
      </c>
      <c r="G364" s="75">
        <v>1228.2</v>
      </c>
      <c r="H364" s="70">
        <v>1228.2</v>
      </c>
    </row>
    <row r="365" spans="1:8" ht="20.25" x14ac:dyDescent="0.3">
      <c r="A365" s="31" t="s">
        <v>26</v>
      </c>
      <c r="B365" s="12" t="s">
        <v>256</v>
      </c>
      <c r="C365" s="2" t="s">
        <v>7</v>
      </c>
      <c r="D365" s="2" t="s">
        <v>35</v>
      </c>
      <c r="E365" s="11" t="s">
        <v>359</v>
      </c>
      <c r="F365" s="64">
        <v>850</v>
      </c>
      <c r="G365" s="75">
        <v>7</v>
      </c>
      <c r="H365" s="70">
        <v>7</v>
      </c>
    </row>
    <row r="366" spans="1:8" ht="37.5" x14ac:dyDescent="0.3">
      <c r="A366" s="37" t="s">
        <v>56</v>
      </c>
      <c r="B366" s="12" t="s">
        <v>256</v>
      </c>
      <c r="C366" s="4" t="s">
        <v>7</v>
      </c>
      <c r="D366" s="4" t="s">
        <v>35</v>
      </c>
      <c r="E366" s="2" t="s">
        <v>420</v>
      </c>
      <c r="F366" s="63"/>
      <c r="G366" s="75">
        <f t="shared" ref="G366:H366" si="155">+G367</f>
        <v>3268.7</v>
      </c>
      <c r="H366" s="70">
        <f t="shared" si="155"/>
        <v>3268.7</v>
      </c>
    </row>
    <row r="367" spans="1:8" ht="20.25" x14ac:dyDescent="0.3">
      <c r="A367" s="36" t="s">
        <v>46</v>
      </c>
      <c r="B367" s="12" t="s">
        <v>256</v>
      </c>
      <c r="C367" s="4" t="s">
        <v>7</v>
      </c>
      <c r="D367" s="4" t="s">
        <v>35</v>
      </c>
      <c r="E367" s="2" t="s">
        <v>420</v>
      </c>
      <c r="F367" s="6" t="s">
        <v>48</v>
      </c>
      <c r="G367" s="75">
        <v>3268.7</v>
      </c>
      <c r="H367" s="70">
        <v>3268.7</v>
      </c>
    </row>
    <row r="368" spans="1:8" ht="22.5" customHeight="1" x14ac:dyDescent="0.3">
      <c r="A368" s="28" t="s">
        <v>285</v>
      </c>
      <c r="B368" s="12" t="s">
        <v>256</v>
      </c>
      <c r="C368" s="2" t="s">
        <v>59</v>
      </c>
      <c r="D368" s="2" t="s">
        <v>8</v>
      </c>
      <c r="E368" s="2"/>
      <c r="F368" s="6"/>
      <c r="G368" s="75">
        <f>G369</f>
        <v>653.20000000000005</v>
      </c>
      <c r="H368" s="70">
        <f>H369</f>
        <v>653.20000000000005</v>
      </c>
    </row>
    <row r="369" spans="1:8" ht="38.25" customHeight="1" x14ac:dyDescent="0.3">
      <c r="A369" s="24" t="s">
        <v>60</v>
      </c>
      <c r="B369" s="12" t="s">
        <v>256</v>
      </c>
      <c r="C369" s="4" t="s">
        <v>59</v>
      </c>
      <c r="D369" s="4" t="s">
        <v>61</v>
      </c>
      <c r="E369" s="4"/>
      <c r="F369" s="62"/>
      <c r="G369" s="77">
        <f t="shared" ref="G369:H369" si="156">+G370</f>
        <v>653.20000000000005</v>
      </c>
      <c r="H369" s="72">
        <f t="shared" si="156"/>
        <v>653.20000000000005</v>
      </c>
    </row>
    <row r="370" spans="1:8" ht="56.25" x14ac:dyDescent="0.3">
      <c r="A370" s="45" t="s">
        <v>364</v>
      </c>
      <c r="B370" s="12" t="s">
        <v>256</v>
      </c>
      <c r="C370" s="4" t="s">
        <v>59</v>
      </c>
      <c r="D370" s="4" t="s">
        <v>61</v>
      </c>
      <c r="E370" s="20" t="s">
        <v>62</v>
      </c>
      <c r="F370" s="62"/>
      <c r="G370" s="75">
        <f t="shared" ref="G370:H370" si="157">G371</f>
        <v>653.20000000000005</v>
      </c>
      <c r="H370" s="70">
        <f t="shared" si="157"/>
        <v>653.20000000000005</v>
      </c>
    </row>
    <row r="371" spans="1:8" ht="37.5" x14ac:dyDescent="0.3">
      <c r="A371" s="32" t="s">
        <v>300</v>
      </c>
      <c r="B371" s="12" t="s">
        <v>256</v>
      </c>
      <c r="C371" s="4" t="s">
        <v>59</v>
      </c>
      <c r="D371" s="4" t="s">
        <v>61</v>
      </c>
      <c r="E371" s="20" t="s">
        <v>370</v>
      </c>
      <c r="F371" s="62"/>
      <c r="G371" s="75">
        <f t="shared" ref="G371:H371" si="158">G372</f>
        <v>653.20000000000005</v>
      </c>
      <c r="H371" s="70">
        <f t="shared" si="158"/>
        <v>653.20000000000005</v>
      </c>
    </row>
    <row r="372" spans="1:8" ht="20.25" x14ac:dyDescent="0.3">
      <c r="A372" s="45" t="s">
        <v>63</v>
      </c>
      <c r="B372" s="12" t="s">
        <v>256</v>
      </c>
      <c r="C372" s="4" t="s">
        <v>59</v>
      </c>
      <c r="D372" s="4" t="s">
        <v>61</v>
      </c>
      <c r="E372" s="20" t="s">
        <v>372</v>
      </c>
      <c r="F372" s="62"/>
      <c r="G372" s="75">
        <f t="shared" ref="G372:H373" si="159">G373</f>
        <v>653.20000000000005</v>
      </c>
      <c r="H372" s="70">
        <f t="shared" si="159"/>
        <v>653.20000000000005</v>
      </c>
    </row>
    <row r="373" spans="1:8" ht="37.5" x14ac:dyDescent="0.3">
      <c r="A373" s="37" t="s">
        <v>64</v>
      </c>
      <c r="B373" s="12" t="s">
        <v>256</v>
      </c>
      <c r="C373" s="4" t="s">
        <v>59</v>
      </c>
      <c r="D373" s="4" t="s">
        <v>61</v>
      </c>
      <c r="E373" s="20" t="s">
        <v>373</v>
      </c>
      <c r="F373" s="62"/>
      <c r="G373" s="75">
        <f t="shared" si="159"/>
        <v>653.20000000000005</v>
      </c>
      <c r="H373" s="70">
        <f t="shared" si="159"/>
        <v>653.20000000000005</v>
      </c>
    </row>
    <row r="374" spans="1:8" ht="37.5" x14ac:dyDescent="0.3">
      <c r="A374" s="36" t="s">
        <v>23</v>
      </c>
      <c r="B374" s="12" t="s">
        <v>256</v>
      </c>
      <c r="C374" s="4" t="s">
        <v>59</v>
      </c>
      <c r="D374" s="4" t="s">
        <v>61</v>
      </c>
      <c r="E374" s="20" t="s">
        <v>373</v>
      </c>
      <c r="F374" s="62" t="s">
        <v>24</v>
      </c>
      <c r="G374" s="75">
        <v>653.20000000000005</v>
      </c>
      <c r="H374" s="70">
        <v>653.20000000000005</v>
      </c>
    </row>
    <row r="375" spans="1:8" ht="20.25" x14ac:dyDescent="0.3">
      <c r="A375" s="28" t="s">
        <v>79</v>
      </c>
      <c r="B375" s="12" t="s">
        <v>256</v>
      </c>
      <c r="C375" s="2" t="s">
        <v>20</v>
      </c>
      <c r="D375" s="2" t="s">
        <v>8</v>
      </c>
      <c r="E375" s="2"/>
      <c r="F375" s="6"/>
      <c r="G375" s="75">
        <f>G376+G388</f>
        <v>62876.1</v>
      </c>
      <c r="H375" s="70">
        <f>H376+H388</f>
        <v>62876.2</v>
      </c>
    </row>
    <row r="376" spans="1:8" ht="20.25" x14ac:dyDescent="0.3">
      <c r="A376" s="24" t="s">
        <v>87</v>
      </c>
      <c r="B376" s="12" t="s">
        <v>256</v>
      </c>
      <c r="C376" s="4" t="s">
        <v>20</v>
      </c>
      <c r="D376" s="4" t="s">
        <v>88</v>
      </c>
      <c r="E376" s="4"/>
      <c r="F376" s="62"/>
      <c r="G376" s="77">
        <f t="shared" ref="G376:H376" si="160">G377</f>
        <v>11603.6</v>
      </c>
      <c r="H376" s="72">
        <f t="shared" si="160"/>
        <v>11603.6</v>
      </c>
    </row>
    <row r="377" spans="1:8" ht="56.25" x14ac:dyDescent="0.3">
      <c r="A377" s="32" t="s">
        <v>583</v>
      </c>
      <c r="B377" s="12" t="s">
        <v>256</v>
      </c>
      <c r="C377" s="2" t="s">
        <v>20</v>
      </c>
      <c r="D377" s="2" t="s">
        <v>88</v>
      </c>
      <c r="E377" s="2" t="s">
        <v>89</v>
      </c>
      <c r="F377" s="6"/>
      <c r="G377" s="77">
        <f>G378+G384</f>
        <v>11603.6</v>
      </c>
      <c r="H377" s="72">
        <f>H378+H384</f>
        <v>11603.6</v>
      </c>
    </row>
    <row r="378" spans="1:8" ht="37.5" x14ac:dyDescent="0.3">
      <c r="A378" s="39" t="s">
        <v>354</v>
      </c>
      <c r="B378" s="12" t="s">
        <v>256</v>
      </c>
      <c r="C378" s="2" t="s">
        <v>20</v>
      </c>
      <c r="D378" s="2" t="s">
        <v>88</v>
      </c>
      <c r="E378" s="2" t="s">
        <v>94</v>
      </c>
      <c r="F378" s="6"/>
      <c r="G378" s="77">
        <f t="shared" ref="G378:H378" si="161">G379</f>
        <v>11203.6</v>
      </c>
      <c r="H378" s="72">
        <f t="shared" si="161"/>
        <v>11203.6</v>
      </c>
    </row>
    <row r="379" spans="1:8" ht="20.25" x14ac:dyDescent="0.3">
      <c r="A379" s="45" t="s">
        <v>90</v>
      </c>
      <c r="B379" s="12" t="s">
        <v>256</v>
      </c>
      <c r="C379" s="2" t="s">
        <v>20</v>
      </c>
      <c r="D379" s="2" t="s">
        <v>88</v>
      </c>
      <c r="E379" s="2" t="s">
        <v>504</v>
      </c>
      <c r="F379" s="6"/>
      <c r="G379" s="77">
        <f>G380+G382</f>
        <v>11203.6</v>
      </c>
      <c r="H379" s="72">
        <f>H380+H382</f>
        <v>11203.6</v>
      </c>
    </row>
    <row r="380" spans="1:8" ht="37.5" x14ac:dyDescent="0.3">
      <c r="A380" s="45" t="s">
        <v>174</v>
      </c>
      <c r="B380" s="12" t="s">
        <v>256</v>
      </c>
      <c r="C380" s="2" t="s">
        <v>20</v>
      </c>
      <c r="D380" s="2" t="s">
        <v>88</v>
      </c>
      <c r="E380" s="4" t="s">
        <v>505</v>
      </c>
      <c r="F380" s="6"/>
      <c r="G380" s="75">
        <f t="shared" ref="G380:H380" si="162">G381</f>
        <v>1010.1</v>
      </c>
      <c r="H380" s="70">
        <f t="shared" si="162"/>
        <v>1010.1</v>
      </c>
    </row>
    <row r="381" spans="1:8" ht="37.5" x14ac:dyDescent="0.3">
      <c r="A381" s="39" t="s">
        <v>23</v>
      </c>
      <c r="B381" s="12" t="s">
        <v>256</v>
      </c>
      <c r="C381" s="2" t="s">
        <v>20</v>
      </c>
      <c r="D381" s="2" t="s">
        <v>88</v>
      </c>
      <c r="E381" s="2" t="s">
        <v>505</v>
      </c>
      <c r="F381" s="6" t="s">
        <v>24</v>
      </c>
      <c r="G381" s="75">
        <v>1010.1</v>
      </c>
      <c r="H381" s="70">
        <v>1010.1</v>
      </c>
    </row>
    <row r="382" spans="1:8" ht="56.25" x14ac:dyDescent="0.3">
      <c r="A382" s="45" t="s">
        <v>173</v>
      </c>
      <c r="B382" s="12" t="s">
        <v>256</v>
      </c>
      <c r="C382" s="2" t="s">
        <v>20</v>
      </c>
      <c r="D382" s="2" t="s">
        <v>88</v>
      </c>
      <c r="E382" s="4" t="s">
        <v>506</v>
      </c>
      <c r="F382" s="6"/>
      <c r="G382" s="75">
        <f t="shared" ref="G382:H382" si="163">+G383</f>
        <v>10193.5</v>
      </c>
      <c r="H382" s="70">
        <f t="shared" si="163"/>
        <v>10193.5</v>
      </c>
    </row>
    <row r="383" spans="1:8" ht="37.5" x14ac:dyDescent="0.3">
      <c r="A383" s="39" t="s">
        <v>23</v>
      </c>
      <c r="B383" s="12" t="s">
        <v>256</v>
      </c>
      <c r="C383" s="2" t="s">
        <v>20</v>
      </c>
      <c r="D383" s="2" t="s">
        <v>88</v>
      </c>
      <c r="E383" s="2" t="s">
        <v>506</v>
      </c>
      <c r="F383" s="6" t="s">
        <v>24</v>
      </c>
      <c r="G383" s="75">
        <v>10193.5</v>
      </c>
      <c r="H383" s="70">
        <v>10193.5</v>
      </c>
    </row>
    <row r="384" spans="1:8" ht="20.25" x14ac:dyDescent="0.3">
      <c r="A384" s="39" t="s">
        <v>301</v>
      </c>
      <c r="B384" s="12" t="s">
        <v>256</v>
      </c>
      <c r="C384" s="2" t="s">
        <v>20</v>
      </c>
      <c r="D384" s="2" t="s">
        <v>88</v>
      </c>
      <c r="E384" s="2" t="s">
        <v>453</v>
      </c>
      <c r="F384" s="6"/>
      <c r="G384" s="75">
        <f t="shared" ref="G384:H384" si="164">G385</f>
        <v>400</v>
      </c>
      <c r="H384" s="70">
        <f t="shared" si="164"/>
        <v>400</v>
      </c>
    </row>
    <row r="385" spans="1:8" ht="20.25" x14ac:dyDescent="0.3">
      <c r="A385" s="45" t="s">
        <v>90</v>
      </c>
      <c r="B385" s="12" t="s">
        <v>256</v>
      </c>
      <c r="C385" s="2" t="s">
        <v>20</v>
      </c>
      <c r="D385" s="2" t="s">
        <v>88</v>
      </c>
      <c r="E385" s="2" t="s">
        <v>454</v>
      </c>
      <c r="F385" s="6"/>
      <c r="G385" s="75">
        <f>+G386</f>
        <v>400</v>
      </c>
      <c r="H385" s="70">
        <f>+H386</f>
        <v>400</v>
      </c>
    </row>
    <row r="386" spans="1:8" ht="20.25" x14ac:dyDescent="0.3">
      <c r="A386" s="45" t="s">
        <v>91</v>
      </c>
      <c r="B386" s="12" t="s">
        <v>256</v>
      </c>
      <c r="C386" s="2" t="s">
        <v>20</v>
      </c>
      <c r="D386" s="2" t="s">
        <v>88</v>
      </c>
      <c r="E386" s="4" t="s">
        <v>455</v>
      </c>
      <c r="F386" s="6"/>
      <c r="G386" s="75">
        <f t="shared" ref="G386:H386" si="165">+G387</f>
        <v>400</v>
      </c>
      <c r="H386" s="70">
        <f t="shared" si="165"/>
        <v>400</v>
      </c>
    </row>
    <row r="387" spans="1:8" ht="37.5" x14ac:dyDescent="0.3">
      <c r="A387" s="39" t="s">
        <v>23</v>
      </c>
      <c r="B387" s="12" t="s">
        <v>256</v>
      </c>
      <c r="C387" s="2" t="s">
        <v>20</v>
      </c>
      <c r="D387" s="2" t="s">
        <v>88</v>
      </c>
      <c r="E387" s="2" t="s">
        <v>455</v>
      </c>
      <c r="F387" s="6" t="s">
        <v>24</v>
      </c>
      <c r="G387" s="75">
        <v>400</v>
      </c>
      <c r="H387" s="70">
        <v>400</v>
      </c>
    </row>
    <row r="388" spans="1:8" ht="20.25" x14ac:dyDescent="0.3">
      <c r="A388" s="49" t="s">
        <v>92</v>
      </c>
      <c r="B388" s="12" t="s">
        <v>256</v>
      </c>
      <c r="C388" s="2" t="s">
        <v>20</v>
      </c>
      <c r="D388" s="2" t="s">
        <v>93</v>
      </c>
      <c r="E388" s="2"/>
      <c r="F388" s="6"/>
      <c r="G388" s="77">
        <f t="shared" ref="G388:H388" si="166">G389</f>
        <v>51272.5</v>
      </c>
      <c r="H388" s="72">
        <f t="shared" si="166"/>
        <v>51272.6</v>
      </c>
    </row>
    <row r="389" spans="1:8" ht="56.25" x14ac:dyDescent="0.3">
      <c r="A389" s="32" t="s">
        <v>452</v>
      </c>
      <c r="B389" s="12" t="s">
        <v>256</v>
      </c>
      <c r="C389" s="2" t="s">
        <v>20</v>
      </c>
      <c r="D389" s="2" t="s">
        <v>93</v>
      </c>
      <c r="E389" s="2" t="s">
        <v>89</v>
      </c>
      <c r="F389" s="6"/>
      <c r="G389" s="77">
        <f t="shared" ref="G389:H389" si="167">G390</f>
        <v>51272.5</v>
      </c>
      <c r="H389" s="72">
        <f t="shared" si="167"/>
        <v>51272.6</v>
      </c>
    </row>
    <row r="390" spans="1:8" ht="37.5" x14ac:dyDescent="0.3">
      <c r="A390" s="45" t="s">
        <v>354</v>
      </c>
      <c r="B390" s="12" t="s">
        <v>256</v>
      </c>
      <c r="C390" s="2" t="s">
        <v>20</v>
      </c>
      <c r="D390" s="2" t="s">
        <v>93</v>
      </c>
      <c r="E390" s="2" t="s">
        <v>94</v>
      </c>
      <c r="F390" s="6"/>
      <c r="G390" s="77">
        <f>G391+G394</f>
        <v>51272.5</v>
      </c>
      <c r="H390" s="72">
        <f>H391+H394</f>
        <v>51272.6</v>
      </c>
    </row>
    <row r="391" spans="1:8" ht="37.5" x14ac:dyDescent="0.3">
      <c r="A391" s="45" t="s">
        <v>95</v>
      </c>
      <c r="B391" s="12" t="s">
        <v>256</v>
      </c>
      <c r="C391" s="2" t="s">
        <v>20</v>
      </c>
      <c r="D391" s="2" t="s">
        <v>93</v>
      </c>
      <c r="E391" s="2" t="s">
        <v>96</v>
      </c>
      <c r="F391" s="6"/>
      <c r="G391" s="77">
        <f>G392</f>
        <v>2922.9</v>
      </c>
      <c r="H391" s="72">
        <f>H392</f>
        <v>2922.9</v>
      </c>
    </row>
    <row r="392" spans="1:8" ht="56.25" x14ac:dyDescent="0.3">
      <c r="A392" s="45" t="s">
        <v>291</v>
      </c>
      <c r="B392" s="12" t="s">
        <v>256</v>
      </c>
      <c r="C392" s="2" t="s">
        <v>20</v>
      </c>
      <c r="D392" s="2" t="s">
        <v>93</v>
      </c>
      <c r="E392" s="2" t="s">
        <v>579</v>
      </c>
      <c r="F392" s="6"/>
      <c r="G392" s="77">
        <f t="shared" ref="G392:H392" si="168">G393</f>
        <v>2922.9</v>
      </c>
      <c r="H392" s="72">
        <f t="shared" si="168"/>
        <v>2922.9</v>
      </c>
    </row>
    <row r="393" spans="1:8" ht="37.5" x14ac:dyDescent="0.3">
      <c r="A393" s="39" t="s">
        <v>23</v>
      </c>
      <c r="B393" s="12" t="s">
        <v>256</v>
      </c>
      <c r="C393" s="2" t="s">
        <v>20</v>
      </c>
      <c r="D393" s="2" t="s">
        <v>93</v>
      </c>
      <c r="E393" s="2" t="s">
        <v>579</v>
      </c>
      <c r="F393" s="6" t="s">
        <v>24</v>
      </c>
      <c r="G393" s="75">
        <v>2922.9</v>
      </c>
      <c r="H393" s="70">
        <v>2922.9</v>
      </c>
    </row>
    <row r="394" spans="1:8" ht="20.25" x14ac:dyDescent="0.3">
      <c r="A394" s="45" t="s">
        <v>97</v>
      </c>
      <c r="B394" s="12" t="s">
        <v>256</v>
      </c>
      <c r="C394" s="2" t="s">
        <v>20</v>
      </c>
      <c r="D394" s="2" t="s">
        <v>93</v>
      </c>
      <c r="E394" s="2" t="s">
        <v>98</v>
      </c>
      <c r="F394" s="6"/>
      <c r="G394" s="77">
        <f>G395+G397</f>
        <v>48349.599999999999</v>
      </c>
      <c r="H394" s="72">
        <f>H395+H397</f>
        <v>48349.7</v>
      </c>
    </row>
    <row r="395" spans="1:8" ht="37.5" x14ac:dyDescent="0.3">
      <c r="A395" s="45" t="s">
        <v>99</v>
      </c>
      <c r="B395" s="12" t="s">
        <v>256</v>
      </c>
      <c r="C395" s="2" t="s">
        <v>20</v>
      </c>
      <c r="D395" s="2" t="s">
        <v>93</v>
      </c>
      <c r="E395" s="2" t="s">
        <v>456</v>
      </c>
      <c r="F395" s="6"/>
      <c r="G395" s="77">
        <f t="shared" ref="G395:H395" si="169">G396</f>
        <v>46248.9</v>
      </c>
      <c r="H395" s="72">
        <f t="shared" si="169"/>
        <v>46249</v>
      </c>
    </row>
    <row r="396" spans="1:8" ht="37.5" x14ac:dyDescent="0.3">
      <c r="A396" s="36" t="s">
        <v>23</v>
      </c>
      <c r="B396" s="12" t="s">
        <v>256</v>
      </c>
      <c r="C396" s="2" t="s">
        <v>20</v>
      </c>
      <c r="D396" s="2" t="s">
        <v>93</v>
      </c>
      <c r="E396" s="2" t="s">
        <v>456</v>
      </c>
      <c r="F396" s="6" t="s">
        <v>24</v>
      </c>
      <c r="G396" s="75">
        <v>46248.9</v>
      </c>
      <c r="H396" s="70">
        <v>46249</v>
      </c>
    </row>
    <row r="397" spans="1:8" ht="37.5" x14ac:dyDescent="0.3">
      <c r="A397" s="45" t="s">
        <v>175</v>
      </c>
      <c r="B397" s="12" t="s">
        <v>256</v>
      </c>
      <c r="C397" s="2" t="s">
        <v>20</v>
      </c>
      <c r="D397" s="2" t="s">
        <v>93</v>
      </c>
      <c r="E397" s="2" t="s">
        <v>580</v>
      </c>
      <c r="F397" s="6"/>
      <c r="G397" s="77">
        <f t="shared" ref="G397:H397" si="170">G398</f>
        <v>2100.6999999999998</v>
      </c>
      <c r="H397" s="72">
        <f t="shared" si="170"/>
        <v>2100.6999999999998</v>
      </c>
    </row>
    <row r="398" spans="1:8" ht="37.5" x14ac:dyDescent="0.3">
      <c r="A398" s="39" t="s">
        <v>23</v>
      </c>
      <c r="B398" s="12" t="s">
        <v>256</v>
      </c>
      <c r="C398" s="2" t="s">
        <v>20</v>
      </c>
      <c r="D398" s="2" t="s">
        <v>93</v>
      </c>
      <c r="E398" s="2" t="s">
        <v>580</v>
      </c>
      <c r="F398" s="6" t="s">
        <v>24</v>
      </c>
      <c r="G398" s="75">
        <v>2100.6999999999998</v>
      </c>
      <c r="H398" s="70">
        <v>2100.6999999999998</v>
      </c>
    </row>
    <row r="399" spans="1:8" ht="20.25" x14ac:dyDescent="0.3">
      <c r="A399" s="28" t="s">
        <v>112</v>
      </c>
      <c r="B399" s="12" t="s">
        <v>256</v>
      </c>
      <c r="C399" s="2" t="s">
        <v>32</v>
      </c>
      <c r="D399" s="2" t="s">
        <v>8</v>
      </c>
      <c r="E399" s="2"/>
      <c r="F399" s="6"/>
      <c r="G399" s="75">
        <f>G400+G414+G446</f>
        <v>126345.70000000001</v>
      </c>
      <c r="H399" s="70">
        <f>H400+H414+H446</f>
        <v>105811.6</v>
      </c>
    </row>
    <row r="400" spans="1:8" ht="20.25" x14ac:dyDescent="0.3">
      <c r="A400" s="49" t="s">
        <v>113</v>
      </c>
      <c r="B400" s="12" t="s">
        <v>256</v>
      </c>
      <c r="C400" s="2" t="s">
        <v>32</v>
      </c>
      <c r="D400" s="2" t="s">
        <v>10</v>
      </c>
      <c r="E400" s="2"/>
      <c r="F400" s="6"/>
      <c r="G400" s="75">
        <f>G401+G409</f>
        <v>13763.1</v>
      </c>
      <c r="H400" s="70">
        <f>H401+H409</f>
        <v>0</v>
      </c>
    </row>
    <row r="401" spans="1:8" ht="56.25" x14ac:dyDescent="0.3">
      <c r="A401" s="45" t="s">
        <v>503</v>
      </c>
      <c r="B401" s="12" t="s">
        <v>256</v>
      </c>
      <c r="C401" s="2" t="s">
        <v>32</v>
      </c>
      <c r="D401" s="2" t="s">
        <v>10</v>
      </c>
      <c r="E401" s="2" t="s">
        <v>114</v>
      </c>
      <c r="F401" s="6"/>
      <c r="G401" s="75">
        <f>G402</f>
        <v>4687.5</v>
      </c>
      <c r="H401" s="70">
        <f>H402</f>
        <v>0</v>
      </c>
    </row>
    <row r="402" spans="1:8" ht="37.5" x14ac:dyDescent="0.3">
      <c r="A402" s="45" t="s">
        <v>354</v>
      </c>
      <c r="B402" s="12" t="s">
        <v>256</v>
      </c>
      <c r="C402" s="2" t="s">
        <v>32</v>
      </c>
      <c r="D402" s="2" t="s">
        <v>10</v>
      </c>
      <c r="E402" s="2" t="s">
        <v>117</v>
      </c>
      <c r="F402" s="6"/>
      <c r="G402" s="75">
        <f>G403+G406</f>
        <v>4687.5</v>
      </c>
      <c r="H402" s="70">
        <f>H403+H406</f>
        <v>0</v>
      </c>
    </row>
    <row r="403" spans="1:8" ht="37.5" x14ac:dyDescent="0.3">
      <c r="A403" s="45" t="s">
        <v>95</v>
      </c>
      <c r="B403" s="12" t="s">
        <v>256</v>
      </c>
      <c r="C403" s="2" t="s">
        <v>32</v>
      </c>
      <c r="D403" s="2" t="s">
        <v>10</v>
      </c>
      <c r="E403" s="2" t="s">
        <v>180</v>
      </c>
      <c r="F403" s="6"/>
      <c r="G403" s="77">
        <f>G404</f>
        <v>1687.5</v>
      </c>
      <c r="H403" s="72">
        <f>H404</f>
        <v>0</v>
      </c>
    </row>
    <row r="404" spans="1:8" ht="37.5" x14ac:dyDescent="0.3">
      <c r="A404" s="47" t="s">
        <v>296</v>
      </c>
      <c r="B404" s="12" t="s">
        <v>256</v>
      </c>
      <c r="C404" s="2" t="s">
        <v>32</v>
      </c>
      <c r="D404" s="2" t="s">
        <v>10</v>
      </c>
      <c r="E404" s="2" t="s">
        <v>507</v>
      </c>
      <c r="F404" s="6"/>
      <c r="G404" s="77">
        <f t="shared" ref="G404:H404" si="171">G405</f>
        <v>1687.5</v>
      </c>
      <c r="H404" s="72">
        <f t="shared" si="171"/>
        <v>0</v>
      </c>
    </row>
    <row r="405" spans="1:8" ht="20.25" x14ac:dyDescent="0.3">
      <c r="A405" s="39" t="s">
        <v>188</v>
      </c>
      <c r="B405" s="12" t="s">
        <v>256</v>
      </c>
      <c r="C405" s="2" t="s">
        <v>32</v>
      </c>
      <c r="D405" s="2" t="s">
        <v>10</v>
      </c>
      <c r="E405" s="2" t="s">
        <v>507</v>
      </c>
      <c r="F405" s="6" t="s">
        <v>177</v>
      </c>
      <c r="G405" s="75">
        <v>1687.5</v>
      </c>
      <c r="H405" s="70">
        <v>0</v>
      </c>
    </row>
    <row r="406" spans="1:8" ht="37.5" x14ac:dyDescent="0.3">
      <c r="A406" s="47" t="s">
        <v>478</v>
      </c>
      <c r="B406" s="12" t="s">
        <v>256</v>
      </c>
      <c r="C406" s="2" t="s">
        <v>32</v>
      </c>
      <c r="D406" s="2" t="s">
        <v>10</v>
      </c>
      <c r="E406" s="2" t="s">
        <v>479</v>
      </c>
      <c r="F406" s="6"/>
      <c r="G406" s="77">
        <f t="shared" ref="G406:H406" si="172">G407</f>
        <v>3000</v>
      </c>
      <c r="H406" s="72">
        <f t="shared" si="172"/>
        <v>0</v>
      </c>
    </row>
    <row r="407" spans="1:8" ht="37.5" x14ac:dyDescent="0.3">
      <c r="A407" s="38" t="s">
        <v>277</v>
      </c>
      <c r="B407" s="12" t="s">
        <v>256</v>
      </c>
      <c r="C407" s="2" t="s">
        <v>32</v>
      </c>
      <c r="D407" s="2" t="s">
        <v>10</v>
      </c>
      <c r="E407" s="2" t="s">
        <v>508</v>
      </c>
      <c r="F407" s="6"/>
      <c r="G407" s="77">
        <f t="shared" ref="G407:H407" si="173">G408</f>
        <v>3000</v>
      </c>
      <c r="H407" s="72">
        <f t="shared" si="173"/>
        <v>0</v>
      </c>
    </row>
    <row r="408" spans="1:8" ht="56.25" x14ac:dyDescent="0.3">
      <c r="A408" s="39" t="s">
        <v>109</v>
      </c>
      <c r="B408" s="12" t="s">
        <v>256</v>
      </c>
      <c r="C408" s="2" t="s">
        <v>32</v>
      </c>
      <c r="D408" s="2" t="s">
        <v>10</v>
      </c>
      <c r="E408" s="2" t="s">
        <v>508</v>
      </c>
      <c r="F408" s="6" t="s">
        <v>74</v>
      </c>
      <c r="G408" s="75">
        <v>3000</v>
      </c>
      <c r="H408" s="70">
        <v>0</v>
      </c>
    </row>
    <row r="409" spans="1:8" ht="37.5" x14ac:dyDescent="0.3">
      <c r="A409" s="43" t="s">
        <v>584</v>
      </c>
      <c r="B409" s="12" t="s">
        <v>256</v>
      </c>
      <c r="C409" s="4" t="s">
        <v>32</v>
      </c>
      <c r="D409" s="4" t="s">
        <v>10</v>
      </c>
      <c r="E409" s="4" t="s">
        <v>81</v>
      </c>
      <c r="F409" s="62"/>
      <c r="G409" s="77">
        <f t="shared" ref="G409:H409" si="174">G410</f>
        <v>9075.6</v>
      </c>
      <c r="H409" s="72">
        <f t="shared" si="174"/>
        <v>0</v>
      </c>
    </row>
    <row r="410" spans="1:8" ht="37.5" x14ac:dyDescent="0.3">
      <c r="A410" s="32" t="s">
        <v>354</v>
      </c>
      <c r="B410" s="12" t="s">
        <v>256</v>
      </c>
      <c r="C410" s="4" t="s">
        <v>32</v>
      </c>
      <c r="D410" s="4" t="s">
        <v>10</v>
      </c>
      <c r="E410" s="4" t="s">
        <v>449</v>
      </c>
      <c r="F410" s="62"/>
      <c r="G410" s="77">
        <f t="shared" ref="G410:H412" si="175">G411</f>
        <v>9075.6</v>
      </c>
      <c r="H410" s="72">
        <f t="shared" si="175"/>
        <v>0</v>
      </c>
    </row>
    <row r="411" spans="1:8" ht="37.5" x14ac:dyDescent="0.3">
      <c r="A411" s="32" t="s">
        <v>95</v>
      </c>
      <c r="B411" s="12" t="s">
        <v>256</v>
      </c>
      <c r="C411" s="4" t="s">
        <v>32</v>
      </c>
      <c r="D411" s="4" t="s">
        <v>10</v>
      </c>
      <c r="E411" s="4" t="s">
        <v>516</v>
      </c>
      <c r="F411" s="62"/>
      <c r="G411" s="77">
        <f t="shared" si="175"/>
        <v>9075.6</v>
      </c>
      <c r="H411" s="72">
        <f t="shared" si="175"/>
        <v>0</v>
      </c>
    </row>
    <row r="412" spans="1:8" ht="37.5" x14ac:dyDescent="0.3">
      <c r="A412" s="43" t="s">
        <v>554</v>
      </c>
      <c r="B412" s="12" t="s">
        <v>256</v>
      </c>
      <c r="C412" s="4" t="s">
        <v>32</v>
      </c>
      <c r="D412" s="4" t="s">
        <v>10</v>
      </c>
      <c r="E412" s="4" t="s">
        <v>517</v>
      </c>
      <c r="F412" s="62"/>
      <c r="G412" s="77">
        <f t="shared" si="175"/>
        <v>9075.6</v>
      </c>
      <c r="H412" s="72">
        <f t="shared" si="175"/>
        <v>0</v>
      </c>
    </row>
    <row r="413" spans="1:8" ht="37.5" x14ac:dyDescent="0.3">
      <c r="A413" s="39" t="s">
        <v>23</v>
      </c>
      <c r="B413" s="12" t="s">
        <v>256</v>
      </c>
      <c r="C413" s="4" t="s">
        <v>32</v>
      </c>
      <c r="D413" s="4" t="s">
        <v>10</v>
      </c>
      <c r="E413" s="4" t="s">
        <v>517</v>
      </c>
      <c r="F413" s="62" t="s">
        <v>24</v>
      </c>
      <c r="G413" s="75">
        <v>9075.6</v>
      </c>
      <c r="H413" s="70">
        <v>0</v>
      </c>
    </row>
    <row r="414" spans="1:8" ht="20.25" x14ac:dyDescent="0.3">
      <c r="A414" s="49" t="s">
        <v>116</v>
      </c>
      <c r="B414" s="12" t="s">
        <v>256</v>
      </c>
      <c r="C414" s="2" t="s">
        <v>32</v>
      </c>
      <c r="D414" s="2" t="s">
        <v>59</v>
      </c>
      <c r="E414" s="2"/>
      <c r="F414" s="6"/>
      <c r="G414" s="75">
        <f t="shared" ref="G414:H414" si="176">+G415</f>
        <v>81231.3</v>
      </c>
      <c r="H414" s="70">
        <f t="shared" si="176"/>
        <v>74460.3</v>
      </c>
    </row>
    <row r="415" spans="1:8" ht="61.5" customHeight="1" x14ac:dyDescent="0.3">
      <c r="A415" s="45" t="s">
        <v>503</v>
      </c>
      <c r="B415" s="12" t="s">
        <v>256</v>
      </c>
      <c r="C415" s="2" t="s">
        <v>32</v>
      </c>
      <c r="D415" s="2" t="s">
        <v>59</v>
      </c>
      <c r="E415" s="2" t="s">
        <v>114</v>
      </c>
      <c r="F415" s="6"/>
      <c r="G415" s="77">
        <f>G416+G430</f>
        <v>81231.3</v>
      </c>
      <c r="H415" s="72">
        <f>H416+H430</f>
        <v>74460.3</v>
      </c>
    </row>
    <row r="416" spans="1:8" ht="37.5" x14ac:dyDescent="0.3">
      <c r="A416" s="45" t="s">
        <v>354</v>
      </c>
      <c r="B416" s="12" t="s">
        <v>256</v>
      </c>
      <c r="C416" s="2" t="s">
        <v>32</v>
      </c>
      <c r="D416" s="2" t="s">
        <v>59</v>
      </c>
      <c r="E416" s="2" t="s">
        <v>117</v>
      </c>
      <c r="F416" s="6"/>
      <c r="G416" s="77">
        <f>G417+G422+G425</f>
        <v>34876.800000000003</v>
      </c>
      <c r="H416" s="72">
        <f>H417+H422+H425</f>
        <v>28105.8</v>
      </c>
    </row>
    <row r="417" spans="1:8" ht="37.5" x14ac:dyDescent="0.3">
      <c r="A417" s="45" t="s">
        <v>95</v>
      </c>
      <c r="B417" s="12" t="s">
        <v>256</v>
      </c>
      <c r="C417" s="2" t="s">
        <v>32</v>
      </c>
      <c r="D417" s="2" t="s">
        <v>59</v>
      </c>
      <c r="E417" s="2" t="s">
        <v>180</v>
      </c>
      <c r="F417" s="6"/>
      <c r="G417" s="77">
        <f>G418+G420</f>
        <v>15445.9</v>
      </c>
      <c r="H417" s="72">
        <f>H418+H420</f>
        <v>10364</v>
      </c>
    </row>
    <row r="418" spans="1:8" ht="20.25" x14ac:dyDescent="0.3">
      <c r="A418" s="45" t="s">
        <v>181</v>
      </c>
      <c r="B418" s="12" t="s">
        <v>256</v>
      </c>
      <c r="C418" s="2" t="s">
        <v>32</v>
      </c>
      <c r="D418" s="2" t="s">
        <v>59</v>
      </c>
      <c r="E418" s="2" t="s">
        <v>182</v>
      </c>
      <c r="F418" s="6"/>
      <c r="G418" s="77">
        <f t="shared" ref="G418:H418" si="177">G419</f>
        <v>200</v>
      </c>
      <c r="H418" s="72">
        <f t="shared" si="177"/>
        <v>200</v>
      </c>
    </row>
    <row r="419" spans="1:8" ht="37.5" x14ac:dyDescent="0.3">
      <c r="A419" s="31" t="s">
        <v>23</v>
      </c>
      <c r="B419" s="12" t="s">
        <v>256</v>
      </c>
      <c r="C419" s="2" t="s">
        <v>32</v>
      </c>
      <c r="D419" s="2" t="s">
        <v>59</v>
      </c>
      <c r="E419" s="23" t="s">
        <v>182</v>
      </c>
      <c r="F419" s="6" t="s">
        <v>24</v>
      </c>
      <c r="G419" s="75">
        <v>200</v>
      </c>
      <c r="H419" s="70">
        <v>200</v>
      </c>
    </row>
    <row r="420" spans="1:8" ht="20.25" x14ac:dyDescent="0.3">
      <c r="A420" s="45" t="s">
        <v>555</v>
      </c>
      <c r="B420" s="12" t="s">
        <v>256</v>
      </c>
      <c r="C420" s="2" t="s">
        <v>32</v>
      </c>
      <c r="D420" s="2" t="s">
        <v>59</v>
      </c>
      <c r="E420" s="2" t="s">
        <v>509</v>
      </c>
      <c r="F420" s="6"/>
      <c r="G420" s="77">
        <f t="shared" ref="G420:H420" si="178">G421</f>
        <v>15245.9</v>
      </c>
      <c r="H420" s="72">
        <f t="shared" si="178"/>
        <v>10164</v>
      </c>
    </row>
    <row r="421" spans="1:8" ht="37.5" x14ac:dyDescent="0.3">
      <c r="A421" s="46" t="s">
        <v>23</v>
      </c>
      <c r="B421" s="12" t="s">
        <v>256</v>
      </c>
      <c r="C421" s="2" t="s">
        <v>32</v>
      </c>
      <c r="D421" s="2" t="s">
        <v>59</v>
      </c>
      <c r="E421" s="23" t="s">
        <v>509</v>
      </c>
      <c r="F421" s="6" t="s">
        <v>24</v>
      </c>
      <c r="G421" s="75">
        <v>15245.9</v>
      </c>
      <c r="H421" s="70">
        <v>10164</v>
      </c>
    </row>
    <row r="422" spans="1:8" ht="37.5" x14ac:dyDescent="0.3">
      <c r="A422" s="47" t="s">
        <v>471</v>
      </c>
      <c r="B422" s="12" t="s">
        <v>256</v>
      </c>
      <c r="C422" s="2" t="s">
        <v>32</v>
      </c>
      <c r="D422" s="2" t="s">
        <v>59</v>
      </c>
      <c r="E422" s="2" t="s">
        <v>511</v>
      </c>
      <c r="F422" s="6"/>
      <c r="G422" s="77">
        <f>G423</f>
        <v>1030.9000000000001</v>
      </c>
      <c r="H422" s="72">
        <f>H423</f>
        <v>0</v>
      </c>
    </row>
    <row r="423" spans="1:8" ht="20.25" x14ac:dyDescent="0.3">
      <c r="A423" s="45" t="s">
        <v>510</v>
      </c>
      <c r="B423" s="12" t="s">
        <v>256</v>
      </c>
      <c r="C423" s="2" t="s">
        <v>32</v>
      </c>
      <c r="D423" s="2" t="s">
        <v>59</v>
      </c>
      <c r="E423" s="2" t="s">
        <v>512</v>
      </c>
      <c r="F423" s="6"/>
      <c r="G423" s="77">
        <f t="shared" ref="G423:H423" si="179">G424</f>
        <v>1030.9000000000001</v>
      </c>
      <c r="H423" s="72">
        <f t="shared" si="179"/>
        <v>0</v>
      </c>
    </row>
    <row r="424" spans="1:8" ht="37.5" x14ac:dyDescent="0.3">
      <c r="A424" s="46" t="s">
        <v>23</v>
      </c>
      <c r="B424" s="12" t="s">
        <v>256</v>
      </c>
      <c r="C424" s="2" t="s">
        <v>32</v>
      </c>
      <c r="D424" s="2" t="s">
        <v>59</v>
      </c>
      <c r="E424" s="23" t="s">
        <v>512</v>
      </c>
      <c r="F424" s="6" t="s">
        <v>24</v>
      </c>
      <c r="G424" s="75">
        <v>1030.9000000000001</v>
      </c>
      <c r="H424" s="70">
        <v>0</v>
      </c>
    </row>
    <row r="425" spans="1:8" ht="37.5" x14ac:dyDescent="0.3">
      <c r="A425" s="45" t="s">
        <v>474</v>
      </c>
      <c r="B425" s="12" t="s">
        <v>256</v>
      </c>
      <c r="C425" s="2" t="s">
        <v>32</v>
      </c>
      <c r="D425" s="2" t="s">
        <v>59</v>
      </c>
      <c r="E425" s="2" t="s">
        <v>475</v>
      </c>
      <c r="F425" s="6"/>
      <c r="G425" s="77">
        <f>G426+G428</f>
        <v>18400</v>
      </c>
      <c r="H425" s="72">
        <f>H426+H428</f>
        <v>17741.8</v>
      </c>
    </row>
    <row r="426" spans="1:8" ht="20.25" x14ac:dyDescent="0.3">
      <c r="A426" s="45" t="s">
        <v>476</v>
      </c>
      <c r="B426" s="12" t="s">
        <v>256</v>
      </c>
      <c r="C426" s="2" t="s">
        <v>32</v>
      </c>
      <c r="D426" s="2" t="s">
        <v>59</v>
      </c>
      <c r="E426" s="2" t="s">
        <v>477</v>
      </c>
      <c r="F426" s="6"/>
      <c r="G426" s="77">
        <f t="shared" ref="G426:H426" si="180">G427</f>
        <v>16511.099999999999</v>
      </c>
      <c r="H426" s="72">
        <f t="shared" si="180"/>
        <v>15852.9</v>
      </c>
    </row>
    <row r="427" spans="1:8" ht="37.5" x14ac:dyDescent="0.3">
      <c r="A427" s="46" t="s">
        <v>23</v>
      </c>
      <c r="B427" s="12" t="s">
        <v>256</v>
      </c>
      <c r="C427" s="2" t="s">
        <v>32</v>
      </c>
      <c r="D427" s="2" t="s">
        <v>59</v>
      </c>
      <c r="E427" s="23" t="s">
        <v>477</v>
      </c>
      <c r="F427" s="6" t="s">
        <v>24</v>
      </c>
      <c r="G427" s="75">
        <v>16511.099999999999</v>
      </c>
      <c r="H427" s="70">
        <v>15852.9</v>
      </c>
    </row>
    <row r="428" spans="1:8" ht="20.25" x14ac:dyDescent="0.3">
      <c r="A428" s="45" t="s">
        <v>513</v>
      </c>
      <c r="B428" s="12" t="s">
        <v>256</v>
      </c>
      <c r="C428" s="2" t="s">
        <v>32</v>
      </c>
      <c r="D428" s="2" t="s">
        <v>59</v>
      </c>
      <c r="E428" s="2" t="s">
        <v>514</v>
      </c>
      <c r="F428" s="6"/>
      <c r="G428" s="77">
        <f t="shared" ref="G428:H428" si="181">G429</f>
        <v>1888.8999999999999</v>
      </c>
      <c r="H428" s="72">
        <f t="shared" si="181"/>
        <v>1888.8999999999999</v>
      </c>
    </row>
    <row r="429" spans="1:8" ht="37.5" x14ac:dyDescent="0.3">
      <c r="A429" s="46" t="s">
        <v>23</v>
      </c>
      <c r="B429" s="12" t="s">
        <v>256</v>
      </c>
      <c r="C429" s="2" t="s">
        <v>32</v>
      </c>
      <c r="D429" s="2" t="s">
        <v>59</v>
      </c>
      <c r="E429" s="23" t="s">
        <v>514</v>
      </c>
      <c r="F429" s="6" t="s">
        <v>24</v>
      </c>
      <c r="G429" s="75">
        <v>1888.8999999999999</v>
      </c>
      <c r="H429" s="70">
        <v>1888.8999999999999</v>
      </c>
    </row>
    <row r="430" spans="1:8" ht="20.25" x14ac:dyDescent="0.3">
      <c r="A430" s="45" t="s">
        <v>301</v>
      </c>
      <c r="B430" s="12" t="s">
        <v>256</v>
      </c>
      <c r="C430" s="2" t="s">
        <v>32</v>
      </c>
      <c r="D430" s="2" t="s">
        <v>59</v>
      </c>
      <c r="E430" s="2" t="s">
        <v>179</v>
      </c>
      <c r="F430" s="6"/>
      <c r="G430" s="77">
        <f t="shared" ref="G430:H430" si="182">G431</f>
        <v>46354.5</v>
      </c>
      <c r="H430" s="72">
        <f t="shared" si="182"/>
        <v>46354.5</v>
      </c>
    </row>
    <row r="431" spans="1:8" ht="37.5" x14ac:dyDescent="0.3">
      <c r="A431" s="47" t="s">
        <v>471</v>
      </c>
      <c r="B431" s="12" t="s">
        <v>256</v>
      </c>
      <c r="C431" s="2" t="s">
        <v>32</v>
      </c>
      <c r="D431" s="2" t="s">
        <v>59</v>
      </c>
      <c r="E431" s="2" t="s">
        <v>472</v>
      </c>
      <c r="F431" s="6"/>
      <c r="G431" s="77">
        <f>G432+G434+G436+G438+G440+G442+G444</f>
        <v>46354.5</v>
      </c>
      <c r="H431" s="72">
        <f>H432+H434+H436+H438+H440+H442+H444</f>
        <v>46354.5</v>
      </c>
    </row>
    <row r="432" spans="1:8" ht="24.75" customHeight="1" x14ac:dyDescent="0.3">
      <c r="A432" s="45" t="s">
        <v>118</v>
      </c>
      <c r="B432" s="12" t="s">
        <v>256</v>
      </c>
      <c r="C432" s="2" t="s">
        <v>32</v>
      </c>
      <c r="D432" s="2" t="s">
        <v>59</v>
      </c>
      <c r="E432" s="2" t="s">
        <v>480</v>
      </c>
      <c r="F432" s="6"/>
      <c r="G432" s="77">
        <f t="shared" ref="G432:H432" si="183">G433</f>
        <v>3900</v>
      </c>
      <c r="H432" s="72">
        <f t="shared" si="183"/>
        <v>3900</v>
      </c>
    </row>
    <row r="433" spans="1:8" ht="37.5" x14ac:dyDescent="0.3">
      <c r="A433" s="46" t="s">
        <v>23</v>
      </c>
      <c r="B433" s="12" t="s">
        <v>256</v>
      </c>
      <c r="C433" s="2" t="s">
        <v>32</v>
      </c>
      <c r="D433" s="2" t="s">
        <v>59</v>
      </c>
      <c r="E433" s="23" t="s">
        <v>480</v>
      </c>
      <c r="F433" s="6" t="s">
        <v>24</v>
      </c>
      <c r="G433" s="75">
        <v>3900</v>
      </c>
      <c r="H433" s="70">
        <v>3900</v>
      </c>
    </row>
    <row r="434" spans="1:8" ht="37.5" x14ac:dyDescent="0.3">
      <c r="A434" s="45" t="s">
        <v>283</v>
      </c>
      <c r="B434" s="12" t="s">
        <v>256</v>
      </c>
      <c r="C434" s="2" t="s">
        <v>32</v>
      </c>
      <c r="D434" s="2" t="s">
        <v>59</v>
      </c>
      <c r="E434" s="2" t="s">
        <v>481</v>
      </c>
      <c r="F434" s="6"/>
      <c r="G434" s="77">
        <f t="shared" ref="G434:H434" si="184">G435</f>
        <v>18962.5</v>
      </c>
      <c r="H434" s="72">
        <f t="shared" si="184"/>
        <v>18962.5</v>
      </c>
    </row>
    <row r="435" spans="1:8" ht="37.5" x14ac:dyDescent="0.3">
      <c r="A435" s="46" t="s">
        <v>23</v>
      </c>
      <c r="B435" s="12" t="s">
        <v>256</v>
      </c>
      <c r="C435" s="2" t="s">
        <v>32</v>
      </c>
      <c r="D435" s="2" t="s">
        <v>59</v>
      </c>
      <c r="E435" s="23" t="s">
        <v>481</v>
      </c>
      <c r="F435" s="6" t="s">
        <v>24</v>
      </c>
      <c r="G435" s="77">
        <v>18962.5</v>
      </c>
      <c r="H435" s="72">
        <v>18962.5</v>
      </c>
    </row>
    <row r="436" spans="1:8" ht="20.25" x14ac:dyDescent="0.3">
      <c r="A436" s="45" t="s">
        <v>119</v>
      </c>
      <c r="B436" s="12" t="s">
        <v>256</v>
      </c>
      <c r="C436" s="2" t="s">
        <v>32</v>
      </c>
      <c r="D436" s="2" t="s">
        <v>59</v>
      </c>
      <c r="E436" s="2" t="s">
        <v>482</v>
      </c>
      <c r="F436" s="6"/>
      <c r="G436" s="77">
        <f t="shared" ref="G436:H436" si="185">G437</f>
        <v>3500</v>
      </c>
      <c r="H436" s="72">
        <f t="shared" si="185"/>
        <v>3500</v>
      </c>
    </row>
    <row r="437" spans="1:8" ht="37.5" x14ac:dyDescent="0.3">
      <c r="A437" s="46" t="s">
        <v>23</v>
      </c>
      <c r="B437" s="12" t="s">
        <v>256</v>
      </c>
      <c r="C437" s="2" t="s">
        <v>32</v>
      </c>
      <c r="D437" s="2" t="s">
        <v>59</v>
      </c>
      <c r="E437" s="23" t="s">
        <v>482</v>
      </c>
      <c r="F437" s="6" t="s">
        <v>24</v>
      </c>
      <c r="G437" s="75">
        <v>3500</v>
      </c>
      <c r="H437" s="70">
        <v>3500</v>
      </c>
    </row>
    <row r="438" spans="1:8" ht="37.5" x14ac:dyDescent="0.3">
      <c r="A438" s="45" t="s">
        <v>120</v>
      </c>
      <c r="B438" s="12" t="s">
        <v>256</v>
      </c>
      <c r="C438" s="2" t="s">
        <v>32</v>
      </c>
      <c r="D438" s="2" t="s">
        <v>59</v>
      </c>
      <c r="E438" s="2" t="s">
        <v>483</v>
      </c>
      <c r="F438" s="6"/>
      <c r="G438" s="77">
        <f t="shared" ref="G438:H438" si="186">G439</f>
        <v>1511.5</v>
      </c>
      <c r="H438" s="72">
        <f t="shared" si="186"/>
        <v>1511.5</v>
      </c>
    </row>
    <row r="439" spans="1:8" ht="37.5" x14ac:dyDescent="0.3">
      <c r="A439" s="46" t="s">
        <v>23</v>
      </c>
      <c r="B439" s="12" t="s">
        <v>256</v>
      </c>
      <c r="C439" s="2" t="s">
        <v>32</v>
      </c>
      <c r="D439" s="2" t="s">
        <v>59</v>
      </c>
      <c r="E439" s="23" t="s">
        <v>483</v>
      </c>
      <c r="F439" s="6" t="s">
        <v>24</v>
      </c>
      <c r="G439" s="75">
        <v>1511.5</v>
      </c>
      <c r="H439" s="70">
        <v>1511.5</v>
      </c>
    </row>
    <row r="440" spans="1:8" ht="20.25" x14ac:dyDescent="0.3">
      <c r="A440" s="45" t="s">
        <v>121</v>
      </c>
      <c r="B440" s="12" t="s">
        <v>256</v>
      </c>
      <c r="C440" s="2" t="s">
        <v>32</v>
      </c>
      <c r="D440" s="2" t="s">
        <v>59</v>
      </c>
      <c r="E440" s="2" t="s">
        <v>484</v>
      </c>
      <c r="F440" s="6"/>
      <c r="G440" s="77">
        <f t="shared" ref="G440:H440" si="187">G441</f>
        <v>1717</v>
      </c>
      <c r="H440" s="72">
        <f t="shared" si="187"/>
        <v>1717</v>
      </c>
    </row>
    <row r="441" spans="1:8" ht="37.5" x14ac:dyDescent="0.3">
      <c r="A441" s="46" t="s">
        <v>23</v>
      </c>
      <c r="B441" s="12" t="s">
        <v>256</v>
      </c>
      <c r="C441" s="2" t="s">
        <v>32</v>
      </c>
      <c r="D441" s="2" t="s">
        <v>59</v>
      </c>
      <c r="E441" s="23" t="s">
        <v>484</v>
      </c>
      <c r="F441" s="6" t="s">
        <v>24</v>
      </c>
      <c r="G441" s="75">
        <v>1717</v>
      </c>
      <c r="H441" s="70">
        <v>1717</v>
      </c>
    </row>
    <row r="442" spans="1:8" ht="20.25" x14ac:dyDescent="0.3">
      <c r="A442" s="45" t="s">
        <v>122</v>
      </c>
      <c r="B442" s="12" t="s">
        <v>256</v>
      </c>
      <c r="C442" s="2" t="s">
        <v>32</v>
      </c>
      <c r="D442" s="2" t="s">
        <v>59</v>
      </c>
      <c r="E442" s="2" t="s">
        <v>485</v>
      </c>
      <c r="F442" s="6"/>
      <c r="G442" s="77">
        <f t="shared" ref="G442:H442" si="188">G443</f>
        <v>3500</v>
      </c>
      <c r="H442" s="72">
        <f t="shared" si="188"/>
        <v>3500</v>
      </c>
    </row>
    <row r="443" spans="1:8" ht="37.5" x14ac:dyDescent="0.3">
      <c r="A443" s="46" t="s">
        <v>23</v>
      </c>
      <c r="B443" s="12" t="s">
        <v>256</v>
      </c>
      <c r="C443" s="2" t="s">
        <v>32</v>
      </c>
      <c r="D443" s="2" t="s">
        <v>59</v>
      </c>
      <c r="E443" s="23" t="s">
        <v>485</v>
      </c>
      <c r="F443" s="6" t="s">
        <v>24</v>
      </c>
      <c r="G443" s="75">
        <v>3500</v>
      </c>
      <c r="H443" s="70">
        <v>3500</v>
      </c>
    </row>
    <row r="444" spans="1:8" ht="37.5" x14ac:dyDescent="0.3">
      <c r="A444" s="45" t="s">
        <v>123</v>
      </c>
      <c r="B444" s="12" t="s">
        <v>256</v>
      </c>
      <c r="C444" s="2" t="s">
        <v>32</v>
      </c>
      <c r="D444" s="2" t="s">
        <v>59</v>
      </c>
      <c r="E444" s="2" t="s">
        <v>515</v>
      </c>
      <c r="F444" s="6"/>
      <c r="G444" s="77">
        <f t="shared" ref="G444:H444" si="189">G445</f>
        <v>13263.5</v>
      </c>
      <c r="H444" s="72">
        <f t="shared" si="189"/>
        <v>13263.5</v>
      </c>
    </row>
    <row r="445" spans="1:8" ht="37.5" x14ac:dyDescent="0.3">
      <c r="A445" s="46" t="s">
        <v>23</v>
      </c>
      <c r="B445" s="12" t="s">
        <v>256</v>
      </c>
      <c r="C445" s="2" t="s">
        <v>32</v>
      </c>
      <c r="D445" s="2" t="s">
        <v>59</v>
      </c>
      <c r="E445" s="23" t="s">
        <v>515</v>
      </c>
      <c r="F445" s="6" t="s">
        <v>24</v>
      </c>
      <c r="G445" s="75">
        <v>13263.5</v>
      </c>
      <c r="H445" s="70">
        <v>13263.5</v>
      </c>
    </row>
    <row r="446" spans="1:8" ht="22.5" customHeight="1" x14ac:dyDescent="0.3">
      <c r="A446" s="49" t="s">
        <v>183</v>
      </c>
      <c r="B446" s="12" t="s">
        <v>256</v>
      </c>
      <c r="C446" s="2" t="s">
        <v>32</v>
      </c>
      <c r="D446" s="2" t="s">
        <v>32</v>
      </c>
      <c r="E446" s="2"/>
      <c r="F446" s="6"/>
      <c r="G446" s="75">
        <f>+G447</f>
        <v>31351.3</v>
      </c>
      <c r="H446" s="70">
        <f>+H447</f>
        <v>31351.3</v>
      </c>
    </row>
    <row r="447" spans="1:8" ht="61.5" customHeight="1" x14ac:dyDescent="0.3">
      <c r="A447" s="32" t="s">
        <v>503</v>
      </c>
      <c r="B447" s="12" t="s">
        <v>256</v>
      </c>
      <c r="C447" s="4" t="s">
        <v>32</v>
      </c>
      <c r="D447" s="4" t="s">
        <v>32</v>
      </c>
      <c r="E447" s="2" t="s">
        <v>114</v>
      </c>
      <c r="F447" s="6"/>
      <c r="G447" s="77">
        <f t="shared" ref="G447:H447" si="190">+G448</f>
        <v>31351.3</v>
      </c>
      <c r="H447" s="72">
        <f t="shared" si="190"/>
        <v>31351.3</v>
      </c>
    </row>
    <row r="448" spans="1:8" ht="20.25" x14ac:dyDescent="0.3">
      <c r="A448" s="45" t="s">
        <v>301</v>
      </c>
      <c r="B448" s="12" t="s">
        <v>256</v>
      </c>
      <c r="C448" s="4" t="s">
        <v>32</v>
      </c>
      <c r="D448" s="4" t="s">
        <v>32</v>
      </c>
      <c r="E448" s="2" t="s">
        <v>179</v>
      </c>
      <c r="F448" s="6"/>
      <c r="G448" s="77">
        <f t="shared" ref="G448:H448" si="191">+G449</f>
        <v>31351.3</v>
      </c>
      <c r="H448" s="72">
        <f t="shared" si="191"/>
        <v>31351.3</v>
      </c>
    </row>
    <row r="449" spans="1:8" ht="37.5" x14ac:dyDescent="0.3">
      <c r="A449" s="32" t="s">
        <v>13</v>
      </c>
      <c r="B449" s="12" t="s">
        <v>256</v>
      </c>
      <c r="C449" s="4" t="s">
        <v>32</v>
      </c>
      <c r="D449" s="4" t="s">
        <v>32</v>
      </c>
      <c r="E449" s="2" t="s">
        <v>360</v>
      </c>
      <c r="F449" s="6"/>
      <c r="G449" s="77">
        <f t="shared" ref="G449:H449" si="192">+G452+G455+G450+G457</f>
        <v>31351.3</v>
      </c>
      <c r="H449" s="72">
        <f t="shared" si="192"/>
        <v>31351.3</v>
      </c>
    </row>
    <row r="450" spans="1:8" ht="37.5" x14ac:dyDescent="0.3">
      <c r="A450" s="32" t="s">
        <v>362</v>
      </c>
      <c r="B450" s="12" t="s">
        <v>256</v>
      </c>
      <c r="C450" s="4" t="s">
        <v>32</v>
      </c>
      <c r="D450" s="4" t="s">
        <v>32</v>
      </c>
      <c r="E450" s="2" t="s">
        <v>361</v>
      </c>
      <c r="F450" s="6"/>
      <c r="G450" s="77">
        <f t="shared" ref="G450:H450" si="193">+G451</f>
        <v>954.6</v>
      </c>
      <c r="H450" s="72">
        <f t="shared" si="193"/>
        <v>954.6</v>
      </c>
    </row>
    <row r="451" spans="1:8" ht="20.25" x14ac:dyDescent="0.3">
      <c r="A451" s="30" t="s">
        <v>43</v>
      </c>
      <c r="B451" s="12" t="s">
        <v>256</v>
      </c>
      <c r="C451" s="4" t="s">
        <v>32</v>
      </c>
      <c r="D451" s="4" t="s">
        <v>32</v>
      </c>
      <c r="E451" s="2" t="s">
        <v>361</v>
      </c>
      <c r="F451" s="6" t="s">
        <v>44</v>
      </c>
      <c r="G451" s="75">
        <v>954.6</v>
      </c>
      <c r="H451" s="70">
        <v>954.6</v>
      </c>
    </row>
    <row r="452" spans="1:8" ht="37.5" x14ac:dyDescent="0.3">
      <c r="A452" s="32" t="s">
        <v>269</v>
      </c>
      <c r="B452" s="12" t="s">
        <v>256</v>
      </c>
      <c r="C452" s="4" t="s">
        <v>32</v>
      </c>
      <c r="D452" s="4" t="s">
        <v>32</v>
      </c>
      <c r="E452" s="2" t="s">
        <v>527</v>
      </c>
      <c r="F452" s="6"/>
      <c r="G452" s="77">
        <f t="shared" ref="G452:H452" si="194">+G453+G454</f>
        <v>19211.3</v>
      </c>
      <c r="H452" s="72">
        <f t="shared" si="194"/>
        <v>19211.3</v>
      </c>
    </row>
    <row r="453" spans="1:8" ht="37.5" x14ac:dyDescent="0.3">
      <c r="A453" s="36" t="s">
        <v>18</v>
      </c>
      <c r="B453" s="12" t="s">
        <v>256</v>
      </c>
      <c r="C453" s="4" t="s">
        <v>32</v>
      </c>
      <c r="D453" s="4" t="s">
        <v>32</v>
      </c>
      <c r="E453" s="2" t="s">
        <v>527</v>
      </c>
      <c r="F453" s="6" t="s">
        <v>19</v>
      </c>
      <c r="G453" s="75">
        <v>17927.5</v>
      </c>
      <c r="H453" s="70">
        <v>17927.5</v>
      </c>
    </row>
    <row r="454" spans="1:8" ht="37.5" x14ac:dyDescent="0.3">
      <c r="A454" s="31" t="s">
        <v>23</v>
      </c>
      <c r="B454" s="12" t="s">
        <v>256</v>
      </c>
      <c r="C454" s="4" t="s">
        <v>32</v>
      </c>
      <c r="D454" s="4" t="s">
        <v>32</v>
      </c>
      <c r="E454" s="2" t="s">
        <v>527</v>
      </c>
      <c r="F454" s="6" t="s">
        <v>24</v>
      </c>
      <c r="G454" s="75">
        <v>1283.8</v>
      </c>
      <c r="H454" s="70">
        <v>1283.8</v>
      </c>
    </row>
    <row r="455" spans="1:8" ht="37.5" x14ac:dyDescent="0.3">
      <c r="A455" s="32" t="s">
        <v>56</v>
      </c>
      <c r="B455" s="12" t="s">
        <v>256</v>
      </c>
      <c r="C455" s="4" t="s">
        <v>32</v>
      </c>
      <c r="D455" s="4" t="s">
        <v>32</v>
      </c>
      <c r="E455" s="2" t="s">
        <v>420</v>
      </c>
      <c r="F455" s="6"/>
      <c r="G455" s="77">
        <f t="shared" ref="G455:H455" si="195">+G456</f>
        <v>10578.6</v>
      </c>
      <c r="H455" s="72">
        <f t="shared" si="195"/>
        <v>10578.6</v>
      </c>
    </row>
    <row r="456" spans="1:8" ht="37.5" x14ac:dyDescent="0.3">
      <c r="A456" s="36" t="s">
        <v>18</v>
      </c>
      <c r="B456" s="12" t="s">
        <v>256</v>
      </c>
      <c r="C456" s="4" t="s">
        <v>32</v>
      </c>
      <c r="D456" s="4" t="s">
        <v>32</v>
      </c>
      <c r="E456" s="2" t="s">
        <v>420</v>
      </c>
      <c r="F456" s="6" t="s">
        <v>19</v>
      </c>
      <c r="G456" s="75">
        <v>10578.6</v>
      </c>
      <c r="H456" s="70">
        <v>10578.6</v>
      </c>
    </row>
    <row r="457" spans="1:8" ht="56.25" x14ac:dyDescent="0.3">
      <c r="A457" s="31" t="s">
        <v>30</v>
      </c>
      <c r="B457" s="12" t="s">
        <v>256</v>
      </c>
      <c r="C457" s="2" t="s">
        <v>32</v>
      </c>
      <c r="D457" s="2" t="s">
        <v>32</v>
      </c>
      <c r="E457" s="2" t="s">
        <v>416</v>
      </c>
      <c r="F457" s="6"/>
      <c r="G457" s="75">
        <f t="shared" ref="G457:H457" si="196">+G458+G459</f>
        <v>606.79999999999995</v>
      </c>
      <c r="H457" s="70">
        <f t="shared" si="196"/>
        <v>606.79999999999995</v>
      </c>
    </row>
    <row r="458" spans="1:8" ht="37.5" x14ac:dyDescent="0.3">
      <c r="A458" s="31" t="s">
        <v>18</v>
      </c>
      <c r="B458" s="12" t="s">
        <v>256</v>
      </c>
      <c r="C458" s="2" t="s">
        <v>32</v>
      </c>
      <c r="D458" s="2" t="s">
        <v>32</v>
      </c>
      <c r="E458" s="2" t="s">
        <v>416</v>
      </c>
      <c r="F458" s="6" t="s">
        <v>19</v>
      </c>
      <c r="G458" s="75">
        <v>471.8</v>
      </c>
      <c r="H458" s="70">
        <v>471.8</v>
      </c>
    </row>
    <row r="459" spans="1:8" ht="37.5" x14ac:dyDescent="0.3">
      <c r="A459" s="31" t="s">
        <v>23</v>
      </c>
      <c r="B459" s="12" t="s">
        <v>256</v>
      </c>
      <c r="C459" s="2" t="s">
        <v>32</v>
      </c>
      <c r="D459" s="2" t="s">
        <v>32</v>
      </c>
      <c r="E459" s="2" t="s">
        <v>416</v>
      </c>
      <c r="F459" s="6" t="s">
        <v>24</v>
      </c>
      <c r="G459" s="75">
        <v>135</v>
      </c>
      <c r="H459" s="70">
        <v>135</v>
      </c>
    </row>
    <row r="460" spans="1:8" ht="20.25" x14ac:dyDescent="0.3">
      <c r="A460" s="28" t="s">
        <v>127</v>
      </c>
      <c r="B460" s="12" t="s">
        <v>256</v>
      </c>
      <c r="C460" s="2" t="s">
        <v>128</v>
      </c>
      <c r="D460" s="2" t="s">
        <v>8</v>
      </c>
      <c r="E460" s="2"/>
      <c r="F460" s="6"/>
      <c r="G460" s="75">
        <f>+G461+G467</f>
        <v>637021.70000000007</v>
      </c>
      <c r="H460" s="70">
        <f>+H461+H467</f>
        <v>414526</v>
      </c>
    </row>
    <row r="461" spans="1:8" ht="20.25" x14ac:dyDescent="0.3">
      <c r="A461" s="24" t="s">
        <v>184</v>
      </c>
      <c r="B461" s="12" t="s">
        <v>256</v>
      </c>
      <c r="C461" s="4" t="s">
        <v>128</v>
      </c>
      <c r="D461" s="4" t="s">
        <v>7</v>
      </c>
      <c r="E461" s="4"/>
      <c r="F461" s="62"/>
      <c r="G461" s="77">
        <f>G462</f>
        <v>32285.300000000003</v>
      </c>
      <c r="H461" s="72">
        <f>H462</f>
        <v>0</v>
      </c>
    </row>
    <row r="462" spans="1:8" ht="37.5" x14ac:dyDescent="0.3">
      <c r="A462" s="43" t="s">
        <v>584</v>
      </c>
      <c r="B462" s="12" t="s">
        <v>256</v>
      </c>
      <c r="C462" s="4" t="s">
        <v>128</v>
      </c>
      <c r="D462" s="4" t="s">
        <v>7</v>
      </c>
      <c r="E462" s="4" t="s">
        <v>81</v>
      </c>
      <c r="F462" s="62"/>
      <c r="G462" s="77">
        <f t="shared" ref="G462:H462" si="197">G463</f>
        <v>32285.300000000003</v>
      </c>
      <c r="H462" s="72">
        <f t="shared" si="197"/>
        <v>0</v>
      </c>
    </row>
    <row r="463" spans="1:8" ht="37.5" x14ac:dyDescent="0.3">
      <c r="A463" s="32" t="s">
        <v>354</v>
      </c>
      <c r="B463" s="12" t="s">
        <v>256</v>
      </c>
      <c r="C463" s="4" t="s">
        <v>128</v>
      </c>
      <c r="D463" s="4" t="s">
        <v>7</v>
      </c>
      <c r="E463" s="4" t="s">
        <v>449</v>
      </c>
      <c r="F463" s="62"/>
      <c r="G463" s="77">
        <f t="shared" ref="G463:H465" si="198">G464</f>
        <v>32285.300000000003</v>
      </c>
      <c r="H463" s="72">
        <f t="shared" si="198"/>
        <v>0</v>
      </c>
    </row>
    <row r="464" spans="1:8" ht="37.5" x14ac:dyDescent="0.3">
      <c r="A464" s="32" t="s">
        <v>95</v>
      </c>
      <c r="B464" s="12" t="s">
        <v>256</v>
      </c>
      <c r="C464" s="4" t="s">
        <v>128</v>
      </c>
      <c r="D464" s="4" t="s">
        <v>7</v>
      </c>
      <c r="E464" s="4" t="s">
        <v>516</v>
      </c>
      <c r="F464" s="62"/>
      <c r="G464" s="77">
        <f t="shared" si="198"/>
        <v>32285.300000000003</v>
      </c>
      <c r="H464" s="72">
        <f t="shared" si="198"/>
        <v>0</v>
      </c>
    </row>
    <row r="465" spans="1:8" ht="37.5" x14ac:dyDescent="0.3">
      <c r="A465" s="43" t="s">
        <v>554</v>
      </c>
      <c r="B465" s="12" t="s">
        <v>256</v>
      </c>
      <c r="C465" s="4" t="s">
        <v>128</v>
      </c>
      <c r="D465" s="4" t="s">
        <v>7</v>
      </c>
      <c r="E465" s="4" t="s">
        <v>517</v>
      </c>
      <c r="F465" s="62"/>
      <c r="G465" s="77">
        <f t="shared" si="198"/>
        <v>32285.300000000003</v>
      </c>
      <c r="H465" s="72">
        <f t="shared" si="198"/>
        <v>0</v>
      </c>
    </row>
    <row r="466" spans="1:8" ht="37.5" x14ac:dyDescent="0.3">
      <c r="A466" s="39" t="s">
        <v>23</v>
      </c>
      <c r="B466" s="12" t="s">
        <v>256</v>
      </c>
      <c r="C466" s="4" t="s">
        <v>128</v>
      </c>
      <c r="D466" s="4" t="s">
        <v>7</v>
      </c>
      <c r="E466" s="4" t="s">
        <v>517</v>
      </c>
      <c r="F466" s="62" t="s">
        <v>24</v>
      </c>
      <c r="G466" s="75">
        <v>32285.300000000003</v>
      </c>
      <c r="H466" s="70">
        <v>0</v>
      </c>
    </row>
    <row r="467" spans="1:8" ht="20.25" x14ac:dyDescent="0.3">
      <c r="A467" s="24" t="s">
        <v>189</v>
      </c>
      <c r="B467" s="12" t="s">
        <v>256</v>
      </c>
      <c r="C467" s="4" t="s">
        <v>128</v>
      </c>
      <c r="D467" s="4" t="s">
        <v>10</v>
      </c>
      <c r="E467" s="4"/>
      <c r="F467" s="62"/>
      <c r="G467" s="77">
        <f>G468+G476</f>
        <v>604736.4</v>
      </c>
      <c r="H467" s="72">
        <f>H468+H476</f>
        <v>414526</v>
      </c>
    </row>
    <row r="468" spans="1:8" ht="37.5" x14ac:dyDescent="0.3">
      <c r="A468" s="32" t="s">
        <v>328</v>
      </c>
      <c r="B468" s="12" t="s">
        <v>256</v>
      </c>
      <c r="C468" s="4" t="s">
        <v>128</v>
      </c>
      <c r="D468" s="4" t="s">
        <v>10</v>
      </c>
      <c r="E468" s="4" t="s">
        <v>190</v>
      </c>
      <c r="F468" s="62"/>
      <c r="G468" s="77">
        <f>G469</f>
        <v>150150.5</v>
      </c>
      <c r="H468" s="72">
        <f>H469</f>
        <v>94791.7</v>
      </c>
    </row>
    <row r="469" spans="1:8" ht="37.5" x14ac:dyDescent="0.3">
      <c r="A469" s="32" t="s">
        <v>354</v>
      </c>
      <c r="B469" s="12" t="s">
        <v>256</v>
      </c>
      <c r="C469" s="4" t="s">
        <v>128</v>
      </c>
      <c r="D469" s="4" t="s">
        <v>10</v>
      </c>
      <c r="E469" s="20" t="s">
        <v>186</v>
      </c>
      <c r="F469" s="62"/>
      <c r="G469" s="77">
        <f t="shared" ref="G469:H469" si="199">G470+G473</f>
        <v>150150.5</v>
      </c>
      <c r="H469" s="72">
        <f t="shared" si="199"/>
        <v>94791.7</v>
      </c>
    </row>
    <row r="470" spans="1:8" ht="37.5" x14ac:dyDescent="0.3">
      <c r="A470" s="32" t="s">
        <v>95</v>
      </c>
      <c r="B470" s="12" t="s">
        <v>256</v>
      </c>
      <c r="C470" s="4" t="s">
        <v>128</v>
      </c>
      <c r="D470" s="4" t="s">
        <v>10</v>
      </c>
      <c r="E470" s="20" t="s">
        <v>187</v>
      </c>
      <c r="F470" s="62"/>
      <c r="G470" s="77">
        <f t="shared" ref="G470:H471" si="200">G471</f>
        <v>1041.7</v>
      </c>
      <c r="H470" s="72">
        <f t="shared" si="200"/>
        <v>94791.7</v>
      </c>
    </row>
    <row r="471" spans="1:8" ht="39.75" customHeight="1" x14ac:dyDescent="0.3">
      <c r="A471" s="32" t="s">
        <v>549</v>
      </c>
      <c r="B471" s="12" t="s">
        <v>256</v>
      </c>
      <c r="C471" s="4" t="s">
        <v>128</v>
      </c>
      <c r="D471" s="4" t="s">
        <v>10</v>
      </c>
      <c r="E471" s="1" t="s">
        <v>550</v>
      </c>
      <c r="F471" s="62"/>
      <c r="G471" s="77">
        <f t="shared" si="200"/>
        <v>1041.7</v>
      </c>
      <c r="H471" s="72">
        <f t="shared" si="200"/>
        <v>94791.7</v>
      </c>
    </row>
    <row r="472" spans="1:8" ht="37.5" x14ac:dyDescent="0.3">
      <c r="A472" s="39" t="s">
        <v>23</v>
      </c>
      <c r="B472" s="12" t="s">
        <v>256</v>
      </c>
      <c r="C472" s="4" t="s">
        <v>128</v>
      </c>
      <c r="D472" s="4" t="s">
        <v>10</v>
      </c>
      <c r="E472" s="20" t="s">
        <v>550</v>
      </c>
      <c r="F472" s="62" t="s">
        <v>24</v>
      </c>
      <c r="G472" s="75">
        <v>1041.7</v>
      </c>
      <c r="H472" s="70">
        <v>94791.7</v>
      </c>
    </row>
    <row r="473" spans="1:8" ht="20.25" x14ac:dyDescent="0.3">
      <c r="A473" s="41" t="s">
        <v>307</v>
      </c>
      <c r="B473" s="12" t="s">
        <v>256</v>
      </c>
      <c r="C473" s="4" t="s">
        <v>128</v>
      </c>
      <c r="D473" s="4" t="s">
        <v>10</v>
      </c>
      <c r="E473" s="1" t="s">
        <v>308</v>
      </c>
      <c r="F473" s="62"/>
      <c r="G473" s="77">
        <f>G474</f>
        <v>149108.79999999999</v>
      </c>
      <c r="H473" s="72">
        <f>H474</f>
        <v>0</v>
      </c>
    </row>
    <row r="474" spans="1:8" ht="37.5" x14ac:dyDescent="0.3">
      <c r="A474" s="32" t="s">
        <v>585</v>
      </c>
      <c r="B474" s="12" t="s">
        <v>256</v>
      </c>
      <c r="C474" s="4" t="s">
        <v>128</v>
      </c>
      <c r="D474" s="4" t="s">
        <v>10</v>
      </c>
      <c r="E474" s="1" t="s">
        <v>586</v>
      </c>
      <c r="F474" s="62"/>
      <c r="G474" s="77">
        <f t="shared" ref="G474:H474" si="201">G475</f>
        <v>149108.79999999999</v>
      </c>
      <c r="H474" s="72">
        <f t="shared" si="201"/>
        <v>0</v>
      </c>
    </row>
    <row r="475" spans="1:8" ht="37.5" x14ac:dyDescent="0.3">
      <c r="A475" s="39" t="s">
        <v>23</v>
      </c>
      <c r="B475" s="12" t="s">
        <v>256</v>
      </c>
      <c r="C475" s="4" t="s">
        <v>128</v>
      </c>
      <c r="D475" s="4" t="s">
        <v>10</v>
      </c>
      <c r="E475" s="1" t="s">
        <v>586</v>
      </c>
      <c r="F475" s="62" t="s">
        <v>24</v>
      </c>
      <c r="G475" s="75">
        <v>149108.79999999999</v>
      </c>
      <c r="H475" s="70">
        <v>0</v>
      </c>
    </row>
    <row r="476" spans="1:8" ht="37.5" x14ac:dyDescent="0.3">
      <c r="A476" s="43" t="s">
        <v>584</v>
      </c>
      <c r="B476" s="12" t="s">
        <v>256</v>
      </c>
      <c r="C476" s="4" t="s">
        <v>128</v>
      </c>
      <c r="D476" s="4" t="s">
        <v>10</v>
      </c>
      <c r="E476" s="4" t="s">
        <v>81</v>
      </c>
      <c r="F476" s="62"/>
      <c r="G476" s="77">
        <f t="shared" ref="G476:H476" si="202">G477</f>
        <v>454585.9</v>
      </c>
      <c r="H476" s="72">
        <f t="shared" si="202"/>
        <v>319734.3</v>
      </c>
    </row>
    <row r="477" spans="1:8" ht="37.5" x14ac:dyDescent="0.3">
      <c r="A477" s="32" t="s">
        <v>354</v>
      </c>
      <c r="B477" s="12" t="s">
        <v>256</v>
      </c>
      <c r="C477" s="4" t="s">
        <v>128</v>
      </c>
      <c r="D477" s="4" t="s">
        <v>10</v>
      </c>
      <c r="E477" s="4" t="s">
        <v>449</v>
      </c>
      <c r="F477" s="62"/>
      <c r="G477" s="77">
        <f t="shared" ref="G477:H479" si="203">G478</f>
        <v>454585.9</v>
      </c>
      <c r="H477" s="72">
        <f t="shared" si="203"/>
        <v>319734.3</v>
      </c>
    </row>
    <row r="478" spans="1:8" ht="37.5" x14ac:dyDescent="0.3">
      <c r="A478" s="32" t="s">
        <v>95</v>
      </c>
      <c r="B478" s="12" t="s">
        <v>256</v>
      </c>
      <c r="C478" s="4" t="s">
        <v>128</v>
      </c>
      <c r="D478" s="4" t="s">
        <v>10</v>
      </c>
      <c r="E478" s="4" t="s">
        <v>516</v>
      </c>
      <c r="F478" s="62"/>
      <c r="G478" s="77">
        <f t="shared" si="203"/>
        <v>454585.9</v>
      </c>
      <c r="H478" s="72">
        <f t="shared" si="203"/>
        <v>319734.3</v>
      </c>
    </row>
    <row r="479" spans="1:8" ht="37.5" x14ac:dyDescent="0.3">
      <c r="A479" s="43" t="s">
        <v>554</v>
      </c>
      <c r="B479" s="12" t="s">
        <v>256</v>
      </c>
      <c r="C479" s="4" t="s">
        <v>128</v>
      </c>
      <c r="D479" s="4" t="s">
        <v>10</v>
      </c>
      <c r="E479" s="4" t="s">
        <v>517</v>
      </c>
      <c r="F479" s="62"/>
      <c r="G479" s="77">
        <f t="shared" si="203"/>
        <v>454585.9</v>
      </c>
      <c r="H479" s="72">
        <f t="shared" si="203"/>
        <v>319734.3</v>
      </c>
    </row>
    <row r="480" spans="1:8" ht="20.25" x14ac:dyDescent="0.3">
      <c r="A480" s="39" t="s">
        <v>188</v>
      </c>
      <c r="B480" s="12" t="s">
        <v>256</v>
      </c>
      <c r="C480" s="4" t="s">
        <v>128</v>
      </c>
      <c r="D480" s="4" t="s">
        <v>10</v>
      </c>
      <c r="E480" s="4" t="s">
        <v>517</v>
      </c>
      <c r="F480" s="62" t="s">
        <v>177</v>
      </c>
      <c r="G480" s="75">
        <v>454585.9</v>
      </c>
      <c r="H480" s="70">
        <v>319734.3</v>
      </c>
    </row>
    <row r="481" spans="1:8" ht="20.25" x14ac:dyDescent="0.3">
      <c r="A481" s="28" t="s">
        <v>138</v>
      </c>
      <c r="B481" s="12" t="s">
        <v>256</v>
      </c>
      <c r="C481" s="2" t="s">
        <v>88</v>
      </c>
      <c r="D481" s="2" t="s">
        <v>8</v>
      </c>
      <c r="E481" s="2"/>
      <c r="F481" s="6"/>
      <c r="G481" s="75">
        <f t="shared" ref="G481:H481" si="204">SUM(G482)</f>
        <v>28330.5</v>
      </c>
      <c r="H481" s="70">
        <f t="shared" si="204"/>
        <v>0</v>
      </c>
    </row>
    <row r="482" spans="1:8" ht="20.25" x14ac:dyDescent="0.3">
      <c r="A482" s="49" t="s">
        <v>193</v>
      </c>
      <c r="B482" s="12" t="s">
        <v>256</v>
      </c>
      <c r="C482" s="2" t="s">
        <v>88</v>
      </c>
      <c r="D482" s="2" t="s">
        <v>7</v>
      </c>
      <c r="E482" s="2"/>
      <c r="F482" s="6"/>
      <c r="G482" s="75">
        <f>+G483</f>
        <v>28330.5</v>
      </c>
      <c r="H482" s="70">
        <f>+H483</f>
        <v>0</v>
      </c>
    </row>
    <row r="483" spans="1:8" ht="37.5" x14ac:dyDescent="0.3">
      <c r="A483" s="43" t="s">
        <v>584</v>
      </c>
      <c r="B483" s="12" t="s">
        <v>256</v>
      </c>
      <c r="C483" s="4" t="s">
        <v>88</v>
      </c>
      <c r="D483" s="4" t="s">
        <v>7</v>
      </c>
      <c r="E483" s="4" t="s">
        <v>81</v>
      </c>
      <c r="F483" s="62"/>
      <c r="G483" s="77">
        <f t="shared" ref="G483:H483" si="205">G484</f>
        <v>28330.5</v>
      </c>
      <c r="H483" s="72">
        <f t="shared" si="205"/>
        <v>0</v>
      </c>
    </row>
    <row r="484" spans="1:8" ht="37.5" x14ac:dyDescent="0.3">
      <c r="A484" s="32" t="s">
        <v>354</v>
      </c>
      <c r="B484" s="12" t="s">
        <v>256</v>
      </c>
      <c r="C484" s="4" t="s">
        <v>88</v>
      </c>
      <c r="D484" s="4" t="s">
        <v>7</v>
      </c>
      <c r="E484" s="4" t="s">
        <v>449</v>
      </c>
      <c r="F484" s="62"/>
      <c r="G484" s="77">
        <f t="shared" ref="G484:H486" si="206">G485</f>
        <v>28330.5</v>
      </c>
      <c r="H484" s="72">
        <f t="shared" si="206"/>
        <v>0</v>
      </c>
    </row>
    <row r="485" spans="1:8" ht="37.5" x14ac:dyDescent="0.3">
      <c r="A485" s="32" t="s">
        <v>95</v>
      </c>
      <c r="B485" s="12" t="s">
        <v>256</v>
      </c>
      <c r="C485" s="4" t="s">
        <v>88</v>
      </c>
      <c r="D485" s="4" t="s">
        <v>7</v>
      </c>
      <c r="E485" s="4" t="s">
        <v>516</v>
      </c>
      <c r="F485" s="62"/>
      <c r="G485" s="77">
        <f t="shared" si="206"/>
        <v>28330.5</v>
      </c>
      <c r="H485" s="72">
        <f t="shared" si="206"/>
        <v>0</v>
      </c>
    </row>
    <row r="486" spans="1:8" ht="37.5" x14ac:dyDescent="0.3">
      <c r="A486" s="43" t="s">
        <v>554</v>
      </c>
      <c r="B486" s="12" t="s">
        <v>256</v>
      </c>
      <c r="C486" s="4" t="s">
        <v>88</v>
      </c>
      <c r="D486" s="4" t="s">
        <v>7</v>
      </c>
      <c r="E486" s="4" t="s">
        <v>517</v>
      </c>
      <c r="F486" s="62"/>
      <c r="G486" s="77">
        <f t="shared" si="206"/>
        <v>28330.5</v>
      </c>
      <c r="H486" s="72">
        <f t="shared" si="206"/>
        <v>0</v>
      </c>
    </row>
    <row r="487" spans="1:8" ht="37.5" x14ac:dyDescent="0.3">
      <c r="A487" s="39" t="s">
        <v>23</v>
      </c>
      <c r="B487" s="12" t="s">
        <v>256</v>
      </c>
      <c r="C487" s="4" t="s">
        <v>88</v>
      </c>
      <c r="D487" s="4" t="s">
        <v>7</v>
      </c>
      <c r="E487" s="4" t="s">
        <v>517</v>
      </c>
      <c r="F487" s="62" t="s">
        <v>24</v>
      </c>
      <c r="G487" s="75">
        <v>28330.5</v>
      </c>
      <c r="H487" s="70">
        <v>0</v>
      </c>
    </row>
    <row r="488" spans="1:8" ht="41.25" customHeight="1" x14ac:dyDescent="0.3">
      <c r="A488" s="88" t="s">
        <v>265</v>
      </c>
      <c r="B488" s="66" t="s">
        <v>257</v>
      </c>
      <c r="C488" s="5"/>
      <c r="D488" s="5"/>
      <c r="E488" s="5"/>
      <c r="F488" s="65"/>
      <c r="G488" s="78">
        <f>+G489+G605</f>
        <v>1565396.2000000002</v>
      </c>
      <c r="H488" s="73">
        <f>+H489+H605</f>
        <v>1537860.0000000002</v>
      </c>
    </row>
    <row r="489" spans="1:8" ht="20.25" x14ac:dyDescent="0.3">
      <c r="A489" s="30" t="s">
        <v>127</v>
      </c>
      <c r="B489" s="67" t="s">
        <v>257</v>
      </c>
      <c r="C489" s="4" t="s">
        <v>128</v>
      </c>
      <c r="D489" s="4" t="s">
        <v>8</v>
      </c>
      <c r="E489" s="5"/>
      <c r="F489" s="65"/>
      <c r="G489" s="77">
        <f>+G490+G507+G564+G550</f>
        <v>1555743.8000000003</v>
      </c>
      <c r="H489" s="72">
        <f>+H490+H507+H564+H550</f>
        <v>1528207.6000000003</v>
      </c>
    </row>
    <row r="490" spans="1:8" ht="20.25" x14ac:dyDescent="0.3">
      <c r="A490" s="30" t="s">
        <v>184</v>
      </c>
      <c r="B490" s="67" t="s">
        <v>257</v>
      </c>
      <c r="C490" s="4" t="s">
        <v>128</v>
      </c>
      <c r="D490" s="4" t="s">
        <v>7</v>
      </c>
      <c r="E490" s="5"/>
      <c r="F490" s="65"/>
      <c r="G490" s="77">
        <f>+G491</f>
        <v>564410.70000000007</v>
      </c>
      <c r="H490" s="72">
        <f>+H491</f>
        <v>564410.70000000007</v>
      </c>
    </row>
    <row r="491" spans="1:8" ht="37.5" x14ac:dyDescent="0.3">
      <c r="A491" s="32" t="s">
        <v>328</v>
      </c>
      <c r="B491" s="67" t="s">
        <v>257</v>
      </c>
      <c r="C491" s="4" t="s">
        <v>128</v>
      </c>
      <c r="D491" s="4" t="s">
        <v>7</v>
      </c>
      <c r="E491" s="4" t="s">
        <v>185</v>
      </c>
      <c r="F491" s="62"/>
      <c r="G491" s="77">
        <f>+G492+G496</f>
        <v>564410.70000000007</v>
      </c>
      <c r="H491" s="72">
        <f>+H492+H496</f>
        <v>564410.70000000007</v>
      </c>
    </row>
    <row r="492" spans="1:8" ht="37.5" x14ac:dyDescent="0.3">
      <c r="A492" s="32" t="s">
        <v>354</v>
      </c>
      <c r="B492" s="67" t="s">
        <v>257</v>
      </c>
      <c r="C492" s="4" t="s">
        <v>128</v>
      </c>
      <c r="D492" s="4" t="s">
        <v>7</v>
      </c>
      <c r="E492" s="20" t="s">
        <v>186</v>
      </c>
      <c r="F492" s="62"/>
      <c r="G492" s="77">
        <f>+G493</f>
        <v>1408</v>
      </c>
      <c r="H492" s="72">
        <f>+H493</f>
        <v>1408</v>
      </c>
    </row>
    <row r="493" spans="1:8" ht="20.25" x14ac:dyDescent="0.3">
      <c r="A493" s="32" t="s">
        <v>50</v>
      </c>
      <c r="B493" s="67" t="s">
        <v>257</v>
      </c>
      <c r="C493" s="4" t="s">
        <v>128</v>
      </c>
      <c r="D493" s="4" t="s">
        <v>7</v>
      </c>
      <c r="E493" s="20" t="s">
        <v>196</v>
      </c>
      <c r="F493" s="62"/>
      <c r="G493" s="75">
        <f t="shared" ref="G493:H493" si="207">SUM(G494)</f>
        <v>1408</v>
      </c>
      <c r="H493" s="70">
        <f t="shared" si="207"/>
        <v>1408</v>
      </c>
    </row>
    <row r="494" spans="1:8" ht="39" customHeight="1" x14ac:dyDescent="0.3">
      <c r="A494" s="50" t="s">
        <v>329</v>
      </c>
      <c r="B494" s="67" t="s">
        <v>257</v>
      </c>
      <c r="C494" s="4" t="s">
        <v>128</v>
      </c>
      <c r="D494" s="4" t="s">
        <v>7</v>
      </c>
      <c r="E494" s="20" t="s">
        <v>197</v>
      </c>
      <c r="F494" s="62"/>
      <c r="G494" s="75">
        <f t="shared" ref="G494:H494" si="208">+G495</f>
        <v>1408</v>
      </c>
      <c r="H494" s="70">
        <f t="shared" si="208"/>
        <v>1408</v>
      </c>
    </row>
    <row r="495" spans="1:8" ht="20.25" x14ac:dyDescent="0.3">
      <c r="A495" s="30" t="s">
        <v>43</v>
      </c>
      <c r="B495" s="67" t="s">
        <v>257</v>
      </c>
      <c r="C495" s="4" t="s">
        <v>128</v>
      </c>
      <c r="D495" s="4" t="s">
        <v>7</v>
      </c>
      <c r="E495" s="20" t="s">
        <v>197</v>
      </c>
      <c r="F495" s="62" t="s">
        <v>44</v>
      </c>
      <c r="G495" s="75">
        <v>1408</v>
      </c>
      <c r="H495" s="70">
        <v>1408</v>
      </c>
    </row>
    <row r="496" spans="1:8" ht="20.25" x14ac:dyDescent="0.3">
      <c r="A496" s="41" t="s">
        <v>301</v>
      </c>
      <c r="B496" s="67" t="s">
        <v>257</v>
      </c>
      <c r="C496" s="4" t="s">
        <v>128</v>
      </c>
      <c r="D496" s="4" t="s">
        <v>7</v>
      </c>
      <c r="E496" s="20" t="s">
        <v>192</v>
      </c>
      <c r="F496" s="62"/>
      <c r="G496" s="77">
        <f t="shared" ref="G496:H496" si="209">G497+G500</f>
        <v>563002.70000000007</v>
      </c>
      <c r="H496" s="72">
        <f t="shared" si="209"/>
        <v>563002.70000000007</v>
      </c>
    </row>
    <row r="497" spans="1:8" ht="20.25" x14ac:dyDescent="0.3">
      <c r="A497" s="32" t="s">
        <v>36</v>
      </c>
      <c r="B497" s="67" t="s">
        <v>257</v>
      </c>
      <c r="C497" s="4" t="s">
        <v>128</v>
      </c>
      <c r="D497" s="4" t="s">
        <v>7</v>
      </c>
      <c r="E497" s="20" t="s">
        <v>200</v>
      </c>
      <c r="F497" s="62"/>
      <c r="G497" s="77">
        <f t="shared" ref="G497:H497" si="210">SUM(G498)</f>
        <v>44</v>
      </c>
      <c r="H497" s="72">
        <f t="shared" si="210"/>
        <v>44</v>
      </c>
    </row>
    <row r="498" spans="1:8" ht="20.25" x14ac:dyDescent="0.3">
      <c r="A498" s="41" t="s">
        <v>314</v>
      </c>
      <c r="B498" s="67" t="s">
        <v>257</v>
      </c>
      <c r="C498" s="4" t="s">
        <v>128</v>
      </c>
      <c r="D498" s="4" t="s">
        <v>7</v>
      </c>
      <c r="E498" s="20" t="s">
        <v>201</v>
      </c>
      <c r="F498" s="62"/>
      <c r="G498" s="77">
        <f t="shared" ref="G498:H498" si="211">SUM(G499)</f>
        <v>44</v>
      </c>
      <c r="H498" s="72">
        <f t="shared" si="211"/>
        <v>44</v>
      </c>
    </row>
    <row r="499" spans="1:8" ht="20.25" x14ac:dyDescent="0.3">
      <c r="A499" s="30" t="s">
        <v>43</v>
      </c>
      <c r="B499" s="67" t="s">
        <v>257</v>
      </c>
      <c r="C499" s="4" t="s">
        <v>128</v>
      </c>
      <c r="D499" s="4" t="s">
        <v>7</v>
      </c>
      <c r="E499" s="20" t="s">
        <v>201</v>
      </c>
      <c r="F499" s="62" t="s">
        <v>44</v>
      </c>
      <c r="G499" s="75">
        <v>44</v>
      </c>
      <c r="H499" s="70">
        <v>44</v>
      </c>
    </row>
    <row r="500" spans="1:8" ht="37.5" x14ac:dyDescent="0.3">
      <c r="A500" s="32" t="s">
        <v>13</v>
      </c>
      <c r="B500" s="67" t="s">
        <v>257</v>
      </c>
      <c r="C500" s="4" t="s">
        <v>128</v>
      </c>
      <c r="D500" s="4" t="s">
        <v>7</v>
      </c>
      <c r="E500" s="20" t="s">
        <v>202</v>
      </c>
      <c r="F500" s="62"/>
      <c r="G500" s="77">
        <f t="shared" ref="G500:H500" si="212">SUM(G501+G505+G503)</f>
        <v>562958.70000000007</v>
      </c>
      <c r="H500" s="72">
        <f t="shared" si="212"/>
        <v>562958.70000000007</v>
      </c>
    </row>
    <row r="501" spans="1:8" ht="20.25" x14ac:dyDescent="0.3">
      <c r="A501" s="32" t="s">
        <v>315</v>
      </c>
      <c r="B501" s="67" t="s">
        <v>257</v>
      </c>
      <c r="C501" s="4" t="s">
        <v>128</v>
      </c>
      <c r="D501" s="4" t="s">
        <v>7</v>
      </c>
      <c r="E501" s="20" t="s">
        <v>203</v>
      </c>
      <c r="F501" s="62"/>
      <c r="G501" s="77">
        <f t="shared" ref="G501:H501" si="213">SUM(G502)</f>
        <v>96437.1</v>
      </c>
      <c r="H501" s="72">
        <f t="shared" si="213"/>
        <v>96437.1</v>
      </c>
    </row>
    <row r="502" spans="1:8" ht="20.25" x14ac:dyDescent="0.3">
      <c r="A502" s="30" t="s">
        <v>43</v>
      </c>
      <c r="B502" s="67" t="s">
        <v>257</v>
      </c>
      <c r="C502" s="4" t="s">
        <v>128</v>
      </c>
      <c r="D502" s="4" t="s">
        <v>7</v>
      </c>
      <c r="E502" s="20" t="s">
        <v>203</v>
      </c>
      <c r="F502" s="62" t="s">
        <v>44</v>
      </c>
      <c r="G502" s="75">
        <v>96437.1</v>
      </c>
      <c r="H502" s="70">
        <v>96437.1</v>
      </c>
    </row>
    <row r="503" spans="1:8" ht="37.5" x14ac:dyDescent="0.3">
      <c r="A503" s="32" t="s">
        <v>56</v>
      </c>
      <c r="B503" s="67" t="s">
        <v>257</v>
      </c>
      <c r="C503" s="2" t="s">
        <v>128</v>
      </c>
      <c r="D503" s="2" t="s">
        <v>7</v>
      </c>
      <c r="E503" s="20" t="s">
        <v>279</v>
      </c>
      <c r="F503" s="6"/>
      <c r="G503" s="75">
        <f t="shared" ref="G503:H503" si="214">+G504</f>
        <v>50121.8</v>
      </c>
      <c r="H503" s="70">
        <f t="shared" si="214"/>
        <v>50121.8</v>
      </c>
    </row>
    <row r="504" spans="1:8" ht="20.25" x14ac:dyDescent="0.3">
      <c r="A504" s="30" t="s">
        <v>43</v>
      </c>
      <c r="B504" s="67" t="s">
        <v>257</v>
      </c>
      <c r="C504" s="2" t="s">
        <v>128</v>
      </c>
      <c r="D504" s="2" t="s">
        <v>7</v>
      </c>
      <c r="E504" s="2" t="s">
        <v>279</v>
      </c>
      <c r="F504" s="6" t="s">
        <v>44</v>
      </c>
      <c r="G504" s="75">
        <v>50121.8</v>
      </c>
      <c r="H504" s="70">
        <v>50121.8</v>
      </c>
    </row>
    <row r="505" spans="1:8" ht="20.25" x14ac:dyDescent="0.3">
      <c r="A505" s="41" t="s">
        <v>316</v>
      </c>
      <c r="B505" s="67" t="s">
        <v>257</v>
      </c>
      <c r="C505" s="4" t="s">
        <v>128</v>
      </c>
      <c r="D505" s="4" t="s">
        <v>7</v>
      </c>
      <c r="E505" s="20" t="s">
        <v>302</v>
      </c>
      <c r="F505" s="62"/>
      <c r="G505" s="77">
        <f t="shared" ref="G505:H505" si="215">+G506</f>
        <v>416399.8</v>
      </c>
      <c r="H505" s="72">
        <f t="shared" si="215"/>
        <v>416399.8</v>
      </c>
    </row>
    <row r="506" spans="1:8" ht="20.25" x14ac:dyDescent="0.3">
      <c r="A506" s="30" t="s">
        <v>43</v>
      </c>
      <c r="B506" s="67" t="s">
        <v>257</v>
      </c>
      <c r="C506" s="4" t="s">
        <v>128</v>
      </c>
      <c r="D506" s="4" t="s">
        <v>7</v>
      </c>
      <c r="E506" s="20" t="s">
        <v>302</v>
      </c>
      <c r="F506" s="62" t="s">
        <v>44</v>
      </c>
      <c r="G506" s="75">
        <v>416399.8</v>
      </c>
      <c r="H506" s="70">
        <v>416399.8</v>
      </c>
    </row>
    <row r="507" spans="1:8" ht="20.25" x14ac:dyDescent="0.3">
      <c r="A507" s="30" t="s">
        <v>189</v>
      </c>
      <c r="B507" s="67" t="s">
        <v>257</v>
      </c>
      <c r="C507" s="4" t="s">
        <v>128</v>
      </c>
      <c r="D507" s="4" t="s">
        <v>10</v>
      </c>
      <c r="E507" s="4"/>
      <c r="F507" s="65"/>
      <c r="G507" s="77">
        <f>+G508+G545</f>
        <v>866322.20000000007</v>
      </c>
      <c r="H507" s="72">
        <f>+H508+H545</f>
        <v>840510.5</v>
      </c>
    </row>
    <row r="508" spans="1:8" ht="37.5" x14ac:dyDescent="0.3">
      <c r="A508" s="32" t="s">
        <v>328</v>
      </c>
      <c r="B508" s="67" t="s">
        <v>257</v>
      </c>
      <c r="C508" s="4" t="s">
        <v>128</v>
      </c>
      <c r="D508" s="4" t="s">
        <v>10</v>
      </c>
      <c r="E508" s="4" t="s">
        <v>190</v>
      </c>
      <c r="F508" s="65"/>
      <c r="G508" s="77">
        <f>SUM(G509+G530)</f>
        <v>866271.70000000007</v>
      </c>
      <c r="H508" s="72">
        <f>SUM(H509+H530)</f>
        <v>840460</v>
      </c>
    </row>
    <row r="509" spans="1:8" ht="37.5" x14ac:dyDescent="0.3">
      <c r="A509" s="32" t="s">
        <v>354</v>
      </c>
      <c r="B509" s="67" t="s">
        <v>257</v>
      </c>
      <c r="C509" s="4" t="s">
        <v>128</v>
      </c>
      <c r="D509" s="4" t="s">
        <v>10</v>
      </c>
      <c r="E509" s="20" t="s">
        <v>186</v>
      </c>
      <c r="F509" s="62"/>
      <c r="G509" s="77">
        <f>G510+G515+G520+G523</f>
        <v>102588.4</v>
      </c>
      <c r="H509" s="72">
        <f>H510+H515+H520+H523</f>
        <v>76776.700000000012</v>
      </c>
    </row>
    <row r="510" spans="1:8" ht="37.5" x14ac:dyDescent="0.3">
      <c r="A510" s="32" t="s">
        <v>13</v>
      </c>
      <c r="B510" s="67" t="s">
        <v>257</v>
      </c>
      <c r="C510" s="4" t="s">
        <v>128</v>
      </c>
      <c r="D510" s="4" t="s">
        <v>10</v>
      </c>
      <c r="E510" s="20" t="s">
        <v>195</v>
      </c>
      <c r="F510" s="62"/>
      <c r="G510" s="75">
        <f>SUM(G511+G513)</f>
        <v>2639.3</v>
      </c>
      <c r="H510" s="70">
        <f>SUM(H511+H513)</f>
        <v>2639.3</v>
      </c>
    </row>
    <row r="511" spans="1:8" ht="37.5" x14ac:dyDescent="0.3">
      <c r="A511" s="32" t="s">
        <v>303</v>
      </c>
      <c r="B511" s="67" t="s">
        <v>257</v>
      </c>
      <c r="C511" s="4" t="s">
        <v>128</v>
      </c>
      <c r="D511" s="4" t="s">
        <v>10</v>
      </c>
      <c r="E511" s="20" t="s">
        <v>304</v>
      </c>
      <c r="F511" s="62"/>
      <c r="G511" s="77">
        <f t="shared" ref="G511:H511" si="216">SUM(G512)</f>
        <v>1808.2</v>
      </c>
      <c r="H511" s="72">
        <f t="shared" si="216"/>
        <v>1808.2</v>
      </c>
    </row>
    <row r="512" spans="1:8" ht="20.25" x14ac:dyDescent="0.3">
      <c r="A512" s="30" t="s">
        <v>43</v>
      </c>
      <c r="B512" s="67" t="s">
        <v>257</v>
      </c>
      <c r="C512" s="4" t="s">
        <v>128</v>
      </c>
      <c r="D512" s="4" t="s">
        <v>10</v>
      </c>
      <c r="E512" s="20" t="s">
        <v>304</v>
      </c>
      <c r="F512" s="62" t="s">
        <v>44</v>
      </c>
      <c r="G512" s="75">
        <v>1808.2</v>
      </c>
      <c r="H512" s="70">
        <v>1808.2</v>
      </c>
    </row>
    <row r="513" spans="1:8" ht="37.5" x14ac:dyDescent="0.3">
      <c r="A513" s="31" t="s">
        <v>278</v>
      </c>
      <c r="B513" s="67" t="s">
        <v>257</v>
      </c>
      <c r="C513" s="4" t="s">
        <v>128</v>
      </c>
      <c r="D513" s="4" t="s">
        <v>10</v>
      </c>
      <c r="E513" s="20" t="s">
        <v>305</v>
      </c>
      <c r="F513" s="62"/>
      <c r="G513" s="77">
        <f t="shared" ref="G513:H513" si="217">+G514</f>
        <v>831.1</v>
      </c>
      <c r="H513" s="72">
        <f t="shared" si="217"/>
        <v>831.1</v>
      </c>
    </row>
    <row r="514" spans="1:8" ht="20.25" x14ac:dyDescent="0.3">
      <c r="A514" s="30" t="s">
        <v>43</v>
      </c>
      <c r="B514" s="67" t="s">
        <v>257</v>
      </c>
      <c r="C514" s="4" t="s">
        <v>128</v>
      </c>
      <c r="D514" s="4" t="s">
        <v>10</v>
      </c>
      <c r="E514" s="20" t="s">
        <v>305</v>
      </c>
      <c r="F514" s="62" t="s">
        <v>44</v>
      </c>
      <c r="G514" s="75">
        <v>831.1</v>
      </c>
      <c r="H514" s="70">
        <v>831.1</v>
      </c>
    </row>
    <row r="515" spans="1:8" ht="20.25" x14ac:dyDescent="0.3">
      <c r="A515" s="32" t="s">
        <v>50</v>
      </c>
      <c r="B515" s="67" t="s">
        <v>257</v>
      </c>
      <c r="C515" s="4" t="s">
        <v>128</v>
      </c>
      <c r="D515" s="4" t="s">
        <v>10</v>
      </c>
      <c r="E515" s="20" t="s">
        <v>196</v>
      </c>
      <c r="F515" s="62"/>
      <c r="G515" s="77">
        <f t="shared" ref="G515:H515" si="218">SUM(G516+G518)</f>
        <v>6675.4000000000005</v>
      </c>
      <c r="H515" s="72">
        <f t="shared" si="218"/>
        <v>6462.1</v>
      </c>
    </row>
    <row r="516" spans="1:8" ht="56.25" x14ac:dyDescent="0.3">
      <c r="A516" s="51" t="s">
        <v>306</v>
      </c>
      <c r="B516" s="67" t="s">
        <v>257</v>
      </c>
      <c r="C516" s="4" t="s">
        <v>128</v>
      </c>
      <c r="D516" s="4" t="s">
        <v>10</v>
      </c>
      <c r="E516" s="20" t="s">
        <v>570</v>
      </c>
      <c r="F516" s="62"/>
      <c r="G516" s="75">
        <f t="shared" ref="G516:H516" si="219">+G517</f>
        <v>3639.1000000000004</v>
      </c>
      <c r="H516" s="70">
        <f t="shared" si="219"/>
        <v>3425.8</v>
      </c>
    </row>
    <row r="517" spans="1:8" ht="20.25" x14ac:dyDescent="0.3">
      <c r="A517" s="30" t="s">
        <v>43</v>
      </c>
      <c r="B517" s="67" t="s">
        <v>257</v>
      </c>
      <c r="C517" s="4" t="s">
        <v>128</v>
      </c>
      <c r="D517" s="4" t="s">
        <v>10</v>
      </c>
      <c r="E517" s="20" t="s">
        <v>570</v>
      </c>
      <c r="F517" s="62" t="s">
        <v>44</v>
      </c>
      <c r="G517" s="75">
        <v>3639.1000000000004</v>
      </c>
      <c r="H517" s="70">
        <v>3425.8</v>
      </c>
    </row>
    <row r="518" spans="1:8" ht="39.75" customHeight="1" x14ac:dyDescent="0.3">
      <c r="A518" s="50" t="s">
        <v>199</v>
      </c>
      <c r="B518" s="67" t="s">
        <v>257</v>
      </c>
      <c r="C518" s="4" t="s">
        <v>128</v>
      </c>
      <c r="D518" s="4" t="s">
        <v>10</v>
      </c>
      <c r="E518" s="20" t="s">
        <v>197</v>
      </c>
      <c r="F518" s="62"/>
      <c r="G518" s="75">
        <f t="shared" ref="G518:H518" si="220">+G519</f>
        <v>3036.3</v>
      </c>
      <c r="H518" s="70">
        <f t="shared" si="220"/>
        <v>3036.3</v>
      </c>
    </row>
    <row r="519" spans="1:8" ht="20.25" x14ac:dyDescent="0.3">
      <c r="A519" s="30" t="s">
        <v>43</v>
      </c>
      <c r="B519" s="67" t="s">
        <v>257</v>
      </c>
      <c r="C519" s="4" t="s">
        <v>128</v>
      </c>
      <c r="D519" s="4" t="s">
        <v>10</v>
      </c>
      <c r="E519" s="20" t="s">
        <v>197</v>
      </c>
      <c r="F519" s="62" t="s">
        <v>44</v>
      </c>
      <c r="G519" s="75">
        <v>3036.3</v>
      </c>
      <c r="H519" s="70">
        <v>3036.3</v>
      </c>
    </row>
    <row r="520" spans="1:8" ht="20.25" x14ac:dyDescent="0.3">
      <c r="A520" s="41" t="s">
        <v>307</v>
      </c>
      <c r="B520" s="67" t="s">
        <v>257</v>
      </c>
      <c r="C520" s="4" t="s">
        <v>128</v>
      </c>
      <c r="D520" s="4" t="s">
        <v>10</v>
      </c>
      <c r="E520" s="1" t="s">
        <v>308</v>
      </c>
      <c r="F520" s="62"/>
      <c r="G520" s="77">
        <f>SUM(+G521)</f>
        <v>26159</v>
      </c>
      <c r="H520" s="72">
        <f>SUM(+H521)</f>
        <v>0</v>
      </c>
    </row>
    <row r="521" spans="1:8" ht="37.5" x14ac:dyDescent="0.3">
      <c r="A521" s="32" t="s">
        <v>309</v>
      </c>
      <c r="B521" s="67" t="s">
        <v>257</v>
      </c>
      <c r="C521" s="4" t="s">
        <v>128</v>
      </c>
      <c r="D521" s="4" t="s">
        <v>10</v>
      </c>
      <c r="E521" s="1" t="s">
        <v>310</v>
      </c>
      <c r="F521" s="62"/>
      <c r="G521" s="77">
        <f t="shared" ref="G521:H521" si="221">SUM(G522)</f>
        <v>26159</v>
      </c>
      <c r="H521" s="72">
        <f t="shared" si="221"/>
        <v>0</v>
      </c>
    </row>
    <row r="522" spans="1:8" ht="20.25" x14ac:dyDescent="0.3">
      <c r="A522" s="30" t="s">
        <v>43</v>
      </c>
      <c r="B522" s="67" t="s">
        <v>257</v>
      </c>
      <c r="C522" s="4" t="s">
        <v>128</v>
      </c>
      <c r="D522" s="4" t="s">
        <v>10</v>
      </c>
      <c r="E522" s="1" t="s">
        <v>310</v>
      </c>
      <c r="F522" s="62" t="s">
        <v>44</v>
      </c>
      <c r="G522" s="75">
        <v>26159</v>
      </c>
      <c r="H522" s="70">
        <v>0</v>
      </c>
    </row>
    <row r="523" spans="1:8" ht="20.25" x14ac:dyDescent="0.3">
      <c r="A523" s="41" t="s">
        <v>312</v>
      </c>
      <c r="B523" s="67" t="s">
        <v>257</v>
      </c>
      <c r="C523" s="4" t="s">
        <v>128</v>
      </c>
      <c r="D523" s="4" t="s">
        <v>10</v>
      </c>
      <c r="E523" s="1" t="s">
        <v>311</v>
      </c>
      <c r="F523" s="62"/>
      <c r="G523" s="77">
        <f t="shared" ref="G523:H523" si="222">SUM(G526+G524+G528)</f>
        <v>67114.7</v>
      </c>
      <c r="H523" s="72">
        <f t="shared" si="222"/>
        <v>67675.3</v>
      </c>
    </row>
    <row r="524" spans="1:8" ht="75" x14ac:dyDescent="0.3">
      <c r="A524" s="50" t="s">
        <v>571</v>
      </c>
      <c r="B524" s="67" t="s">
        <v>257</v>
      </c>
      <c r="C524" s="4" t="s">
        <v>128</v>
      </c>
      <c r="D524" s="4" t="s">
        <v>10</v>
      </c>
      <c r="E524" s="1" t="s">
        <v>572</v>
      </c>
      <c r="F524" s="62"/>
      <c r="G524" s="77">
        <f t="shared" ref="G524:H528" si="223">+G525</f>
        <v>2162.5</v>
      </c>
      <c r="H524" s="72">
        <f t="shared" si="223"/>
        <v>2162.5</v>
      </c>
    </row>
    <row r="525" spans="1:8" ht="20.25" x14ac:dyDescent="0.3">
      <c r="A525" s="30" t="s">
        <v>43</v>
      </c>
      <c r="B525" s="67" t="s">
        <v>257</v>
      </c>
      <c r="C525" s="4" t="s">
        <v>128</v>
      </c>
      <c r="D525" s="4" t="s">
        <v>10</v>
      </c>
      <c r="E525" s="1" t="s">
        <v>572</v>
      </c>
      <c r="F525" s="62" t="s">
        <v>44</v>
      </c>
      <c r="G525" s="75">
        <v>2162.5</v>
      </c>
      <c r="H525" s="70">
        <v>2162.5</v>
      </c>
    </row>
    <row r="526" spans="1:8" ht="56.25" x14ac:dyDescent="0.3">
      <c r="A526" s="50" t="s">
        <v>272</v>
      </c>
      <c r="B526" s="67" t="s">
        <v>257</v>
      </c>
      <c r="C526" s="4" t="s">
        <v>128</v>
      </c>
      <c r="D526" s="4" t="s">
        <v>10</v>
      </c>
      <c r="E526" s="1" t="s">
        <v>313</v>
      </c>
      <c r="F526" s="62"/>
      <c r="G526" s="77">
        <f t="shared" si="223"/>
        <v>4622.1000000000004</v>
      </c>
      <c r="H526" s="72">
        <f t="shared" si="223"/>
        <v>4705.7</v>
      </c>
    </row>
    <row r="527" spans="1:8" ht="20.25" x14ac:dyDescent="0.3">
      <c r="A527" s="30" t="s">
        <v>43</v>
      </c>
      <c r="B527" s="67" t="s">
        <v>257</v>
      </c>
      <c r="C527" s="4" t="s">
        <v>128</v>
      </c>
      <c r="D527" s="4" t="s">
        <v>10</v>
      </c>
      <c r="E527" s="1" t="s">
        <v>313</v>
      </c>
      <c r="F527" s="62" t="s">
        <v>44</v>
      </c>
      <c r="G527" s="75">
        <v>4622.1000000000004</v>
      </c>
      <c r="H527" s="70">
        <v>4705.7</v>
      </c>
    </row>
    <row r="528" spans="1:8" ht="56.25" x14ac:dyDescent="0.3">
      <c r="A528" s="50" t="s">
        <v>198</v>
      </c>
      <c r="B528" s="67" t="s">
        <v>257</v>
      </c>
      <c r="C528" s="4" t="s">
        <v>128</v>
      </c>
      <c r="D528" s="4" t="s">
        <v>10</v>
      </c>
      <c r="E528" s="1" t="s">
        <v>573</v>
      </c>
      <c r="F528" s="62"/>
      <c r="G528" s="77">
        <f t="shared" si="223"/>
        <v>60330.1</v>
      </c>
      <c r="H528" s="72">
        <f t="shared" si="223"/>
        <v>60807.1</v>
      </c>
    </row>
    <row r="529" spans="1:8" ht="20.25" x14ac:dyDescent="0.3">
      <c r="A529" s="30" t="s">
        <v>43</v>
      </c>
      <c r="B529" s="67" t="s">
        <v>257</v>
      </c>
      <c r="C529" s="4" t="s">
        <v>128</v>
      </c>
      <c r="D529" s="4" t="s">
        <v>10</v>
      </c>
      <c r="E529" s="1" t="s">
        <v>573</v>
      </c>
      <c r="F529" s="62" t="s">
        <v>44</v>
      </c>
      <c r="G529" s="75">
        <v>60330.1</v>
      </c>
      <c r="H529" s="70">
        <v>60807.1</v>
      </c>
    </row>
    <row r="530" spans="1:8" ht="20.25" x14ac:dyDescent="0.3">
      <c r="A530" s="32" t="s">
        <v>301</v>
      </c>
      <c r="B530" s="67" t="s">
        <v>257</v>
      </c>
      <c r="C530" s="4" t="s">
        <v>128</v>
      </c>
      <c r="D530" s="4" t="s">
        <v>10</v>
      </c>
      <c r="E530" s="20" t="s">
        <v>192</v>
      </c>
      <c r="F530" s="62"/>
      <c r="G530" s="77">
        <f>SUM(G531+G534+G541)</f>
        <v>763683.3</v>
      </c>
      <c r="H530" s="72">
        <f>SUM(H531+H534+H541)</f>
        <v>763683.3</v>
      </c>
    </row>
    <row r="531" spans="1:8" ht="20.25" x14ac:dyDescent="0.3">
      <c r="A531" s="32" t="s">
        <v>36</v>
      </c>
      <c r="B531" s="67" t="s">
        <v>257</v>
      </c>
      <c r="C531" s="4" t="s">
        <v>128</v>
      </c>
      <c r="D531" s="4" t="s">
        <v>10</v>
      </c>
      <c r="E531" s="20" t="s">
        <v>200</v>
      </c>
      <c r="F531" s="62"/>
      <c r="G531" s="77">
        <f t="shared" ref="G531:H531" si="224">SUM(G532)</f>
        <v>1732.4</v>
      </c>
      <c r="H531" s="72">
        <f t="shared" si="224"/>
        <v>1732.4</v>
      </c>
    </row>
    <row r="532" spans="1:8" ht="20.25" x14ac:dyDescent="0.3">
      <c r="A532" s="41" t="s">
        <v>314</v>
      </c>
      <c r="B532" s="67" t="s">
        <v>257</v>
      </c>
      <c r="C532" s="4" t="s">
        <v>128</v>
      </c>
      <c r="D532" s="4" t="s">
        <v>10</v>
      </c>
      <c r="E532" s="20" t="s">
        <v>201</v>
      </c>
      <c r="F532" s="62"/>
      <c r="G532" s="77">
        <f t="shared" ref="G532:H532" si="225">SUM(G533)</f>
        <v>1732.4</v>
      </c>
      <c r="H532" s="72">
        <f t="shared" si="225"/>
        <v>1732.4</v>
      </c>
    </row>
    <row r="533" spans="1:8" ht="20.25" x14ac:dyDescent="0.3">
      <c r="A533" s="30" t="s">
        <v>43</v>
      </c>
      <c r="B533" s="67" t="s">
        <v>257</v>
      </c>
      <c r="C533" s="4" t="s">
        <v>128</v>
      </c>
      <c r="D533" s="4" t="s">
        <v>10</v>
      </c>
      <c r="E533" s="20" t="s">
        <v>201</v>
      </c>
      <c r="F533" s="62" t="s">
        <v>44</v>
      </c>
      <c r="G533" s="75">
        <v>1732.4</v>
      </c>
      <c r="H533" s="70">
        <v>1732.4</v>
      </c>
    </row>
    <row r="534" spans="1:8" ht="37.5" x14ac:dyDescent="0.3">
      <c r="A534" s="32" t="s">
        <v>13</v>
      </c>
      <c r="B534" s="67" t="s">
        <v>257</v>
      </c>
      <c r="C534" s="4" t="s">
        <v>128</v>
      </c>
      <c r="D534" s="4" t="s">
        <v>10</v>
      </c>
      <c r="E534" s="20" t="s">
        <v>202</v>
      </c>
      <c r="F534" s="62"/>
      <c r="G534" s="75">
        <f>G535+G537+G539</f>
        <v>754207.3</v>
      </c>
      <c r="H534" s="70">
        <f>H535+H537+H539</f>
        <v>754207.3</v>
      </c>
    </row>
    <row r="535" spans="1:8" ht="20.25" x14ac:dyDescent="0.3">
      <c r="A535" s="32" t="s">
        <v>315</v>
      </c>
      <c r="B535" s="67" t="s">
        <v>257</v>
      </c>
      <c r="C535" s="4" t="s">
        <v>128</v>
      </c>
      <c r="D535" s="4" t="s">
        <v>10</v>
      </c>
      <c r="E535" s="20" t="s">
        <v>203</v>
      </c>
      <c r="F535" s="62"/>
      <c r="G535" s="75">
        <f t="shared" ref="G535:H535" si="226">SUM(G536)</f>
        <v>167371.29999999999</v>
      </c>
      <c r="H535" s="70">
        <f t="shared" si="226"/>
        <v>167371.29999999999</v>
      </c>
    </row>
    <row r="536" spans="1:8" ht="20.25" x14ac:dyDescent="0.3">
      <c r="A536" s="30" t="s">
        <v>43</v>
      </c>
      <c r="B536" s="67" t="s">
        <v>257</v>
      </c>
      <c r="C536" s="4" t="s">
        <v>128</v>
      </c>
      <c r="D536" s="4" t="s">
        <v>10</v>
      </c>
      <c r="E536" s="20" t="s">
        <v>203</v>
      </c>
      <c r="F536" s="62" t="s">
        <v>44</v>
      </c>
      <c r="G536" s="75">
        <v>167371.29999999999</v>
      </c>
      <c r="H536" s="70">
        <v>167371.29999999999</v>
      </c>
    </row>
    <row r="537" spans="1:8" ht="37.5" x14ac:dyDescent="0.3">
      <c r="A537" s="32" t="s">
        <v>56</v>
      </c>
      <c r="B537" s="67" t="s">
        <v>257</v>
      </c>
      <c r="C537" s="4" t="s">
        <v>128</v>
      </c>
      <c r="D537" s="4" t="s">
        <v>10</v>
      </c>
      <c r="E537" s="20" t="s">
        <v>279</v>
      </c>
      <c r="F537" s="6"/>
      <c r="G537" s="75">
        <f t="shared" ref="G537:H537" si="227">+G538</f>
        <v>76194.2</v>
      </c>
      <c r="H537" s="70">
        <f t="shared" si="227"/>
        <v>76194.2</v>
      </c>
    </row>
    <row r="538" spans="1:8" ht="20.25" x14ac:dyDescent="0.3">
      <c r="A538" s="30" t="s">
        <v>43</v>
      </c>
      <c r="B538" s="67" t="s">
        <v>257</v>
      </c>
      <c r="C538" s="4" t="s">
        <v>128</v>
      </c>
      <c r="D538" s="4" t="s">
        <v>10</v>
      </c>
      <c r="E538" s="2" t="s">
        <v>279</v>
      </c>
      <c r="F538" s="6" t="s">
        <v>44</v>
      </c>
      <c r="G538" s="75">
        <v>76194.2</v>
      </c>
      <c r="H538" s="70">
        <v>76194.2</v>
      </c>
    </row>
    <row r="539" spans="1:8" ht="20.25" x14ac:dyDescent="0.3">
      <c r="A539" s="41" t="s">
        <v>316</v>
      </c>
      <c r="B539" s="67" t="s">
        <v>257</v>
      </c>
      <c r="C539" s="4" t="s">
        <v>128</v>
      </c>
      <c r="D539" s="4" t="s">
        <v>10</v>
      </c>
      <c r="E539" s="20" t="s">
        <v>302</v>
      </c>
      <c r="F539" s="62"/>
      <c r="G539" s="77">
        <f t="shared" ref="G539:H539" si="228">+G540</f>
        <v>510641.8</v>
      </c>
      <c r="H539" s="72">
        <f t="shared" si="228"/>
        <v>510641.8</v>
      </c>
    </row>
    <row r="540" spans="1:8" ht="20.25" x14ac:dyDescent="0.3">
      <c r="A540" s="30" t="s">
        <v>43</v>
      </c>
      <c r="B540" s="67" t="s">
        <v>257</v>
      </c>
      <c r="C540" s="4" t="s">
        <v>128</v>
      </c>
      <c r="D540" s="4" t="s">
        <v>10</v>
      </c>
      <c r="E540" s="20" t="s">
        <v>302</v>
      </c>
      <c r="F540" s="62" t="s">
        <v>44</v>
      </c>
      <c r="G540" s="75">
        <v>510641.8</v>
      </c>
      <c r="H540" s="70">
        <v>510641.8</v>
      </c>
    </row>
    <row r="541" spans="1:8" ht="20.25" x14ac:dyDescent="0.3">
      <c r="A541" s="32" t="s">
        <v>50</v>
      </c>
      <c r="B541" s="67" t="s">
        <v>257</v>
      </c>
      <c r="C541" s="4" t="s">
        <v>128</v>
      </c>
      <c r="D541" s="4" t="s">
        <v>10</v>
      </c>
      <c r="E541" s="20" t="s">
        <v>317</v>
      </c>
      <c r="F541" s="62"/>
      <c r="G541" s="77">
        <f t="shared" ref="G541:H541" si="229">SUM(G542)</f>
        <v>7743.6</v>
      </c>
      <c r="H541" s="72">
        <f t="shared" si="229"/>
        <v>7743.6</v>
      </c>
    </row>
    <row r="542" spans="1:8" ht="37.5" x14ac:dyDescent="0.3">
      <c r="A542" s="32" t="s">
        <v>319</v>
      </c>
      <c r="B542" s="67" t="s">
        <v>257</v>
      </c>
      <c r="C542" s="4" t="s">
        <v>128</v>
      </c>
      <c r="D542" s="4" t="s">
        <v>10</v>
      </c>
      <c r="E542" s="20" t="s">
        <v>318</v>
      </c>
      <c r="F542" s="62"/>
      <c r="G542" s="77">
        <f t="shared" ref="G542:H542" si="230">+G544+G543</f>
        <v>7743.6</v>
      </c>
      <c r="H542" s="72">
        <f t="shared" si="230"/>
        <v>7743.6</v>
      </c>
    </row>
    <row r="543" spans="1:8" ht="37.5" x14ac:dyDescent="0.3">
      <c r="A543" s="31" t="s">
        <v>136</v>
      </c>
      <c r="B543" s="67" t="s">
        <v>257</v>
      </c>
      <c r="C543" s="4" t="s">
        <v>128</v>
      </c>
      <c r="D543" s="4" t="s">
        <v>10</v>
      </c>
      <c r="E543" s="20" t="s">
        <v>318</v>
      </c>
      <c r="F543" s="62" t="s">
        <v>137</v>
      </c>
      <c r="G543" s="75">
        <v>1233.0999999999999</v>
      </c>
      <c r="H543" s="70">
        <v>1233.0999999999999</v>
      </c>
    </row>
    <row r="544" spans="1:8" ht="20.25" x14ac:dyDescent="0.3">
      <c r="A544" s="30" t="s">
        <v>43</v>
      </c>
      <c r="B544" s="67" t="s">
        <v>257</v>
      </c>
      <c r="C544" s="4" t="s">
        <v>128</v>
      </c>
      <c r="D544" s="4" t="s">
        <v>10</v>
      </c>
      <c r="E544" s="20" t="s">
        <v>318</v>
      </c>
      <c r="F544" s="62" t="s">
        <v>44</v>
      </c>
      <c r="G544" s="75">
        <v>6510.5</v>
      </c>
      <c r="H544" s="70">
        <v>6510.5</v>
      </c>
    </row>
    <row r="545" spans="1:8" ht="56.25" x14ac:dyDescent="0.3">
      <c r="A545" s="45" t="s">
        <v>364</v>
      </c>
      <c r="B545" s="67" t="s">
        <v>257</v>
      </c>
      <c r="C545" s="4" t="s">
        <v>128</v>
      </c>
      <c r="D545" s="4" t="s">
        <v>10</v>
      </c>
      <c r="E545" s="4" t="s">
        <v>62</v>
      </c>
      <c r="F545" s="62"/>
      <c r="G545" s="77">
        <f t="shared" ref="G545:H547" si="231">G546</f>
        <v>50.5</v>
      </c>
      <c r="H545" s="72">
        <f t="shared" si="231"/>
        <v>50.5</v>
      </c>
    </row>
    <row r="546" spans="1:8" ht="20.25" x14ac:dyDescent="0.3">
      <c r="A546" s="32" t="s">
        <v>301</v>
      </c>
      <c r="B546" s="67" t="s">
        <v>257</v>
      </c>
      <c r="C546" s="4" t="s">
        <v>128</v>
      </c>
      <c r="D546" s="4" t="s">
        <v>10</v>
      </c>
      <c r="E546" s="19" t="s">
        <v>371</v>
      </c>
      <c r="F546" s="62"/>
      <c r="G546" s="77">
        <f t="shared" si="231"/>
        <v>50.5</v>
      </c>
      <c r="H546" s="72">
        <f t="shared" si="231"/>
        <v>50.5</v>
      </c>
    </row>
    <row r="547" spans="1:8" ht="37.5" x14ac:dyDescent="0.3">
      <c r="A547" s="32" t="s">
        <v>374</v>
      </c>
      <c r="B547" s="67" t="s">
        <v>257</v>
      </c>
      <c r="C547" s="4" t="s">
        <v>128</v>
      </c>
      <c r="D547" s="4" t="s">
        <v>10</v>
      </c>
      <c r="E547" s="4" t="s">
        <v>375</v>
      </c>
      <c r="F547" s="62"/>
      <c r="G547" s="77">
        <f t="shared" si="231"/>
        <v>50.5</v>
      </c>
      <c r="H547" s="72">
        <f t="shared" si="231"/>
        <v>50.5</v>
      </c>
    </row>
    <row r="548" spans="1:8" ht="37.5" x14ac:dyDescent="0.3">
      <c r="A548" s="32" t="s">
        <v>390</v>
      </c>
      <c r="B548" s="67" t="s">
        <v>257</v>
      </c>
      <c r="C548" s="4" t="s">
        <v>128</v>
      </c>
      <c r="D548" s="4" t="s">
        <v>10</v>
      </c>
      <c r="E548" s="20" t="s">
        <v>391</v>
      </c>
      <c r="F548" s="62"/>
      <c r="G548" s="77">
        <f t="shared" ref="G548:H548" si="232">+G549</f>
        <v>50.5</v>
      </c>
      <c r="H548" s="72">
        <f t="shared" si="232"/>
        <v>50.5</v>
      </c>
    </row>
    <row r="549" spans="1:8" ht="20.25" x14ac:dyDescent="0.3">
      <c r="A549" s="30" t="s">
        <v>43</v>
      </c>
      <c r="B549" s="67" t="s">
        <v>257</v>
      </c>
      <c r="C549" s="4" t="s">
        <v>128</v>
      </c>
      <c r="D549" s="4" t="s">
        <v>10</v>
      </c>
      <c r="E549" s="19" t="s">
        <v>391</v>
      </c>
      <c r="F549" s="62" t="s">
        <v>44</v>
      </c>
      <c r="G549" s="75">
        <v>50.5</v>
      </c>
      <c r="H549" s="70">
        <v>50.5</v>
      </c>
    </row>
    <row r="550" spans="1:8" ht="20.25" x14ac:dyDescent="0.3">
      <c r="A550" s="29" t="s">
        <v>191</v>
      </c>
      <c r="B550" s="67" t="s">
        <v>257</v>
      </c>
      <c r="C550" s="4" t="s">
        <v>128</v>
      </c>
      <c r="D550" s="4" t="s">
        <v>59</v>
      </c>
      <c r="E550" s="4"/>
      <c r="F550" s="62"/>
      <c r="G550" s="77">
        <f t="shared" ref="G550:H550" si="233">+G551</f>
        <v>52077.599999999999</v>
      </c>
      <c r="H550" s="72">
        <f t="shared" si="233"/>
        <v>52077.599999999999</v>
      </c>
    </row>
    <row r="551" spans="1:8" ht="37.5" x14ac:dyDescent="0.3">
      <c r="A551" s="32" t="s">
        <v>328</v>
      </c>
      <c r="B551" s="67" t="s">
        <v>257</v>
      </c>
      <c r="C551" s="4" t="s">
        <v>128</v>
      </c>
      <c r="D551" s="4" t="s">
        <v>59</v>
      </c>
      <c r="E551" s="4" t="s">
        <v>190</v>
      </c>
      <c r="F551" s="62"/>
      <c r="G551" s="77">
        <f>+G552</f>
        <v>52077.599999999999</v>
      </c>
      <c r="H551" s="72">
        <f>+H552</f>
        <v>52077.599999999999</v>
      </c>
    </row>
    <row r="552" spans="1:8" ht="20.25" x14ac:dyDescent="0.3">
      <c r="A552" s="32" t="s">
        <v>301</v>
      </c>
      <c r="B552" s="67" t="s">
        <v>257</v>
      </c>
      <c r="C552" s="4" t="s">
        <v>128</v>
      </c>
      <c r="D552" s="4" t="s">
        <v>59</v>
      </c>
      <c r="E552" s="20" t="s">
        <v>192</v>
      </c>
      <c r="F552" s="62"/>
      <c r="G552" s="77">
        <f t="shared" ref="G552:H552" si="234">SUM(G553+G556)</f>
        <v>52077.599999999999</v>
      </c>
      <c r="H552" s="72">
        <f t="shared" si="234"/>
        <v>52077.599999999999</v>
      </c>
    </row>
    <row r="553" spans="1:8" ht="20.25" x14ac:dyDescent="0.3">
      <c r="A553" s="32" t="s">
        <v>36</v>
      </c>
      <c r="B553" s="67" t="s">
        <v>257</v>
      </c>
      <c r="C553" s="4" t="s">
        <v>128</v>
      </c>
      <c r="D553" s="4" t="s">
        <v>59</v>
      </c>
      <c r="E553" s="20" t="s">
        <v>200</v>
      </c>
      <c r="F553" s="62"/>
      <c r="G553" s="77">
        <f t="shared" ref="G553:H553" si="235">SUM(G554)</f>
        <v>326</v>
      </c>
      <c r="H553" s="72">
        <f t="shared" si="235"/>
        <v>326</v>
      </c>
    </row>
    <row r="554" spans="1:8" ht="20.25" x14ac:dyDescent="0.3">
      <c r="A554" s="41" t="s">
        <v>314</v>
      </c>
      <c r="B554" s="67" t="s">
        <v>257</v>
      </c>
      <c r="C554" s="4" t="s">
        <v>128</v>
      </c>
      <c r="D554" s="4" t="s">
        <v>59</v>
      </c>
      <c r="E554" s="20" t="s">
        <v>201</v>
      </c>
      <c r="F554" s="62"/>
      <c r="G554" s="77">
        <f t="shared" ref="G554:H554" si="236">SUM(G555)</f>
        <v>326</v>
      </c>
      <c r="H554" s="72">
        <f t="shared" si="236"/>
        <v>326</v>
      </c>
    </row>
    <row r="555" spans="1:8" ht="20.25" x14ac:dyDescent="0.3">
      <c r="A555" s="30" t="s">
        <v>43</v>
      </c>
      <c r="B555" s="67" t="s">
        <v>257</v>
      </c>
      <c r="C555" s="4" t="s">
        <v>128</v>
      </c>
      <c r="D555" s="4" t="s">
        <v>59</v>
      </c>
      <c r="E555" s="20" t="s">
        <v>201</v>
      </c>
      <c r="F555" s="62" t="s">
        <v>44</v>
      </c>
      <c r="G555" s="75">
        <v>326</v>
      </c>
      <c r="H555" s="70">
        <v>326</v>
      </c>
    </row>
    <row r="556" spans="1:8" ht="37.5" x14ac:dyDescent="0.3">
      <c r="A556" s="32" t="s">
        <v>13</v>
      </c>
      <c r="B556" s="67" t="s">
        <v>257</v>
      </c>
      <c r="C556" s="4" t="s">
        <v>128</v>
      </c>
      <c r="D556" s="4" t="s">
        <v>59</v>
      </c>
      <c r="E556" s="20" t="s">
        <v>202</v>
      </c>
      <c r="F556" s="62"/>
      <c r="G556" s="77">
        <f t="shared" ref="G556:H556" si="237">G557+G559+G562</f>
        <v>51751.6</v>
      </c>
      <c r="H556" s="72">
        <f t="shared" si="237"/>
        <v>51751.6</v>
      </c>
    </row>
    <row r="557" spans="1:8" ht="20.25" x14ac:dyDescent="0.3">
      <c r="A557" s="32" t="s">
        <v>315</v>
      </c>
      <c r="B557" s="67" t="s">
        <v>257</v>
      </c>
      <c r="C557" s="4" t="s">
        <v>128</v>
      </c>
      <c r="D557" s="4" t="s">
        <v>59</v>
      </c>
      <c r="E557" s="20" t="s">
        <v>203</v>
      </c>
      <c r="F557" s="62"/>
      <c r="G557" s="77">
        <f t="shared" ref="G557:H557" si="238">SUM(G558)</f>
        <v>11841.3</v>
      </c>
      <c r="H557" s="72">
        <f t="shared" si="238"/>
        <v>11841.3</v>
      </c>
    </row>
    <row r="558" spans="1:8" ht="20.25" x14ac:dyDescent="0.3">
      <c r="A558" s="30" t="s">
        <v>43</v>
      </c>
      <c r="B558" s="67" t="s">
        <v>257</v>
      </c>
      <c r="C558" s="4" t="s">
        <v>128</v>
      </c>
      <c r="D558" s="4" t="s">
        <v>59</v>
      </c>
      <c r="E558" s="20" t="s">
        <v>203</v>
      </c>
      <c r="F558" s="62" t="s">
        <v>44</v>
      </c>
      <c r="G558" s="75">
        <v>11841.3</v>
      </c>
      <c r="H558" s="70">
        <v>11841.3</v>
      </c>
    </row>
    <row r="559" spans="1:8" ht="56.25" x14ac:dyDescent="0.3">
      <c r="A559" s="30" t="s">
        <v>204</v>
      </c>
      <c r="B559" s="67" t="s">
        <v>257</v>
      </c>
      <c r="C559" s="4" t="s">
        <v>128</v>
      </c>
      <c r="D559" s="4" t="s">
        <v>59</v>
      </c>
      <c r="E559" s="20" t="s">
        <v>205</v>
      </c>
      <c r="F559" s="62"/>
      <c r="G559" s="77">
        <f t="shared" ref="G559:H559" si="239">+G561+G560</f>
        <v>19420.7</v>
      </c>
      <c r="H559" s="72">
        <f t="shared" si="239"/>
        <v>19420.7</v>
      </c>
    </row>
    <row r="560" spans="1:8" ht="20.25" x14ac:dyDescent="0.3">
      <c r="A560" s="30" t="s">
        <v>43</v>
      </c>
      <c r="B560" s="67" t="s">
        <v>257</v>
      </c>
      <c r="C560" s="4" t="s">
        <v>128</v>
      </c>
      <c r="D560" s="4" t="s">
        <v>59</v>
      </c>
      <c r="E560" s="20" t="s">
        <v>205</v>
      </c>
      <c r="F560" s="62" t="s">
        <v>44</v>
      </c>
      <c r="G560" s="75">
        <v>17662.2</v>
      </c>
      <c r="H560" s="70">
        <v>17662.2</v>
      </c>
    </row>
    <row r="561" spans="1:8" ht="56.25" x14ac:dyDescent="0.3">
      <c r="A561" s="24" t="s">
        <v>73</v>
      </c>
      <c r="B561" s="67" t="s">
        <v>257</v>
      </c>
      <c r="C561" s="4" t="s">
        <v>128</v>
      </c>
      <c r="D561" s="4" t="s">
        <v>59</v>
      </c>
      <c r="E561" s="20" t="s">
        <v>205</v>
      </c>
      <c r="F561" s="62" t="s">
        <v>74</v>
      </c>
      <c r="G561" s="75">
        <v>1758.5</v>
      </c>
      <c r="H561" s="70">
        <v>1758.5</v>
      </c>
    </row>
    <row r="562" spans="1:8" ht="37.5" x14ac:dyDescent="0.3">
      <c r="A562" s="32" t="s">
        <v>56</v>
      </c>
      <c r="B562" s="67" t="s">
        <v>257</v>
      </c>
      <c r="C562" s="4" t="s">
        <v>128</v>
      </c>
      <c r="D562" s="4" t="s">
        <v>59</v>
      </c>
      <c r="E562" s="20" t="s">
        <v>279</v>
      </c>
      <c r="F562" s="6"/>
      <c r="G562" s="75">
        <f t="shared" ref="G562:H562" si="240">+G563</f>
        <v>20489.599999999999</v>
      </c>
      <c r="H562" s="70">
        <f t="shared" si="240"/>
        <v>20489.599999999999</v>
      </c>
    </row>
    <row r="563" spans="1:8" ht="20.25" x14ac:dyDescent="0.3">
      <c r="A563" s="30" t="s">
        <v>43</v>
      </c>
      <c r="B563" s="67" t="s">
        <v>257</v>
      </c>
      <c r="C563" s="4" t="s">
        <v>128</v>
      </c>
      <c r="D563" s="4" t="s">
        <v>59</v>
      </c>
      <c r="E563" s="2" t="s">
        <v>279</v>
      </c>
      <c r="F563" s="6" t="s">
        <v>44</v>
      </c>
      <c r="G563" s="75">
        <v>20489.599999999999</v>
      </c>
      <c r="H563" s="70">
        <v>20489.599999999999</v>
      </c>
    </row>
    <row r="564" spans="1:8" ht="20.25" x14ac:dyDescent="0.3">
      <c r="A564" s="30" t="s">
        <v>206</v>
      </c>
      <c r="B564" s="67" t="s">
        <v>257</v>
      </c>
      <c r="C564" s="4" t="s">
        <v>128</v>
      </c>
      <c r="D564" s="4" t="s">
        <v>93</v>
      </c>
      <c r="E564" s="4"/>
      <c r="F564" s="65"/>
      <c r="G564" s="77">
        <f>+G565+G600</f>
        <v>72933.3</v>
      </c>
      <c r="H564" s="72">
        <f>+H565+H600</f>
        <v>71208.800000000003</v>
      </c>
    </row>
    <row r="565" spans="1:8" ht="37.5" x14ac:dyDescent="0.3">
      <c r="A565" s="32" t="s">
        <v>328</v>
      </c>
      <c r="B565" s="67" t="s">
        <v>257</v>
      </c>
      <c r="C565" s="4" t="s">
        <v>128</v>
      </c>
      <c r="D565" s="4" t="s">
        <v>93</v>
      </c>
      <c r="E565" s="4" t="s">
        <v>190</v>
      </c>
      <c r="F565" s="65"/>
      <c r="G565" s="77">
        <f t="shared" ref="G565:H565" si="241">G566+G572</f>
        <v>72533.3</v>
      </c>
      <c r="H565" s="72">
        <f t="shared" si="241"/>
        <v>70808.800000000003</v>
      </c>
    </row>
    <row r="566" spans="1:8" ht="37.5" x14ac:dyDescent="0.3">
      <c r="A566" s="32" t="s">
        <v>354</v>
      </c>
      <c r="B566" s="67" t="s">
        <v>257</v>
      </c>
      <c r="C566" s="4" t="s">
        <v>128</v>
      </c>
      <c r="D566" s="4" t="s">
        <v>93</v>
      </c>
      <c r="E566" s="20" t="s">
        <v>186</v>
      </c>
      <c r="F566" s="62"/>
      <c r="G566" s="77">
        <f t="shared" ref="G566:H566" si="242">G567</f>
        <v>33948.300000000003</v>
      </c>
      <c r="H566" s="72">
        <f t="shared" si="242"/>
        <v>32223.8</v>
      </c>
    </row>
    <row r="567" spans="1:8" ht="20.25" x14ac:dyDescent="0.3">
      <c r="A567" s="32" t="s">
        <v>50</v>
      </c>
      <c r="B567" s="67" t="s">
        <v>257</v>
      </c>
      <c r="C567" s="4" t="s">
        <v>128</v>
      </c>
      <c r="D567" s="4" t="s">
        <v>93</v>
      </c>
      <c r="E567" s="20" t="s">
        <v>196</v>
      </c>
      <c r="F567" s="62"/>
      <c r="G567" s="77">
        <f t="shared" ref="G567:H567" si="243">SUM(G568+G570)</f>
        <v>33948.300000000003</v>
      </c>
      <c r="H567" s="72">
        <f t="shared" si="243"/>
        <v>32223.8</v>
      </c>
    </row>
    <row r="568" spans="1:8" ht="56.25" x14ac:dyDescent="0.3">
      <c r="A568" s="51" t="s">
        <v>306</v>
      </c>
      <c r="B568" s="67" t="s">
        <v>257</v>
      </c>
      <c r="C568" s="4" t="s">
        <v>128</v>
      </c>
      <c r="D568" s="4" t="s">
        <v>93</v>
      </c>
      <c r="E568" s="20" t="s">
        <v>570</v>
      </c>
      <c r="F568" s="62"/>
      <c r="G568" s="75">
        <f t="shared" ref="G568:H568" si="244">+G569</f>
        <v>29423.700000000004</v>
      </c>
      <c r="H568" s="70">
        <f t="shared" si="244"/>
        <v>27699.200000000001</v>
      </c>
    </row>
    <row r="569" spans="1:8" ht="20.25" x14ac:dyDescent="0.3">
      <c r="A569" s="30" t="s">
        <v>295</v>
      </c>
      <c r="B569" s="67" t="s">
        <v>257</v>
      </c>
      <c r="C569" s="4" t="s">
        <v>128</v>
      </c>
      <c r="D569" s="4" t="s">
        <v>93</v>
      </c>
      <c r="E569" s="20" t="s">
        <v>570</v>
      </c>
      <c r="F569" s="62" t="s">
        <v>297</v>
      </c>
      <c r="G569" s="75">
        <v>29423.700000000004</v>
      </c>
      <c r="H569" s="70">
        <v>27699.200000000001</v>
      </c>
    </row>
    <row r="570" spans="1:8" ht="39" customHeight="1" x14ac:dyDescent="0.3">
      <c r="A570" s="50" t="s">
        <v>199</v>
      </c>
      <c r="B570" s="67" t="s">
        <v>257</v>
      </c>
      <c r="C570" s="4" t="s">
        <v>128</v>
      </c>
      <c r="D570" s="4" t="s">
        <v>93</v>
      </c>
      <c r="E570" s="20" t="s">
        <v>197</v>
      </c>
      <c r="F570" s="62"/>
      <c r="G570" s="75">
        <f t="shared" ref="G570:H570" si="245">+G571</f>
        <v>4524.5999999999995</v>
      </c>
      <c r="H570" s="70">
        <f t="shared" si="245"/>
        <v>4524.5999999999995</v>
      </c>
    </row>
    <row r="571" spans="1:8" ht="20.25" x14ac:dyDescent="0.3">
      <c r="A571" s="30" t="s">
        <v>295</v>
      </c>
      <c r="B571" s="67" t="s">
        <v>257</v>
      </c>
      <c r="C571" s="4" t="s">
        <v>128</v>
      </c>
      <c r="D571" s="4" t="s">
        <v>93</v>
      </c>
      <c r="E571" s="20" t="s">
        <v>197</v>
      </c>
      <c r="F571" s="62" t="s">
        <v>297</v>
      </c>
      <c r="G571" s="75">
        <v>4524.5999999999995</v>
      </c>
      <c r="H571" s="70">
        <v>4524.5999999999995</v>
      </c>
    </row>
    <row r="572" spans="1:8" ht="20.25" x14ac:dyDescent="0.3">
      <c r="A572" s="32" t="s">
        <v>301</v>
      </c>
      <c r="B572" s="67" t="s">
        <v>257</v>
      </c>
      <c r="C572" s="4" t="s">
        <v>128</v>
      </c>
      <c r="D572" s="4" t="s">
        <v>93</v>
      </c>
      <c r="E572" s="20" t="s">
        <v>192</v>
      </c>
      <c r="F572" s="62"/>
      <c r="G572" s="77">
        <f>G573+G580+G588</f>
        <v>38585</v>
      </c>
      <c r="H572" s="72">
        <f>H573+H580+H588</f>
        <v>38585</v>
      </c>
    </row>
    <row r="573" spans="1:8" ht="20.25" x14ac:dyDescent="0.3">
      <c r="A573" s="32" t="s">
        <v>36</v>
      </c>
      <c r="B573" s="67" t="s">
        <v>257</v>
      </c>
      <c r="C573" s="4" t="s">
        <v>128</v>
      </c>
      <c r="D573" s="4" t="s">
        <v>93</v>
      </c>
      <c r="E573" s="20" t="s">
        <v>200</v>
      </c>
      <c r="F573" s="62"/>
      <c r="G573" s="77">
        <f t="shared" ref="G573:H573" si="246">+G574+G578</f>
        <v>4134.5</v>
      </c>
      <c r="H573" s="72">
        <f t="shared" si="246"/>
        <v>4134.5</v>
      </c>
    </row>
    <row r="574" spans="1:8" ht="37.5" x14ac:dyDescent="0.3">
      <c r="A574" s="32" t="s">
        <v>207</v>
      </c>
      <c r="B574" s="67" t="s">
        <v>257</v>
      </c>
      <c r="C574" s="4" t="s">
        <v>128</v>
      </c>
      <c r="D574" s="4" t="s">
        <v>93</v>
      </c>
      <c r="E574" s="20" t="s">
        <v>320</v>
      </c>
      <c r="F574" s="62"/>
      <c r="G574" s="77">
        <f t="shared" ref="G574:H574" si="247">SUM(G575:G577)</f>
        <v>329.8</v>
      </c>
      <c r="H574" s="72">
        <f t="shared" si="247"/>
        <v>329.8</v>
      </c>
    </row>
    <row r="575" spans="1:8" ht="20.25" x14ac:dyDescent="0.3">
      <c r="A575" s="52" t="s">
        <v>46</v>
      </c>
      <c r="B575" s="67" t="s">
        <v>257</v>
      </c>
      <c r="C575" s="4" t="s">
        <v>128</v>
      </c>
      <c r="D575" s="4" t="s">
        <v>93</v>
      </c>
      <c r="E575" s="20" t="s">
        <v>320</v>
      </c>
      <c r="F575" s="62" t="s">
        <v>48</v>
      </c>
      <c r="G575" s="75">
        <v>50</v>
      </c>
      <c r="H575" s="70">
        <v>50</v>
      </c>
    </row>
    <row r="576" spans="1:8" ht="37.5" x14ac:dyDescent="0.3">
      <c r="A576" s="31" t="s">
        <v>23</v>
      </c>
      <c r="B576" s="67" t="s">
        <v>257</v>
      </c>
      <c r="C576" s="4" t="s">
        <v>128</v>
      </c>
      <c r="D576" s="4" t="s">
        <v>93</v>
      </c>
      <c r="E576" s="20" t="s">
        <v>320</v>
      </c>
      <c r="F576" s="62" t="s">
        <v>24</v>
      </c>
      <c r="G576" s="75">
        <v>164.8</v>
      </c>
      <c r="H576" s="70">
        <v>164.8</v>
      </c>
    </row>
    <row r="577" spans="1:8" ht="20.25" x14ac:dyDescent="0.3">
      <c r="A577" s="31" t="s">
        <v>39</v>
      </c>
      <c r="B577" s="67" t="s">
        <v>257</v>
      </c>
      <c r="C577" s="4" t="s">
        <v>128</v>
      </c>
      <c r="D577" s="4" t="s">
        <v>93</v>
      </c>
      <c r="E577" s="20" t="s">
        <v>320</v>
      </c>
      <c r="F577" s="62" t="s">
        <v>40</v>
      </c>
      <c r="G577" s="75">
        <v>115</v>
      </c>
      <c r="H577" s="70">
        <v>115</v>
      </c>
    </row>
    <row r="578" spans="1:8" ht="26.25" customHeight="1" x14ac:dyDescent="0.3">
      <c r="A578" s="30" t="s">
        <v>208</v>
      </c>
      <c r="B578" s="67" t="s">
        <v>257</v>
      </c>
      <c r="C578" s="4" t="s">
        <v>128</v>
      </c>
      <c r="D578" s="4" t="s">
        <v>93</v>
      </c>
      <c r="E578" s="20" t="s">
        <v>321</v>
      </c>
      <c r="F578" s="62"/>
      <c r="G578" s="77">
        <f t="shared" ref="G578:H578" si="248">+G579</f>
        <v>3804.7</v>
      </c>
      <c r="H578" s="72">
        <f t="shared" si="248"/>
        <v>3804.7</v>
      </c>
    </row>
    <row r="579" spans="1:8" ht="20.25" x14ac:dyDescent="0.3">
      <c r="A579" s="30" t="s">
        <v>43</v>
      </c>
      <c r="B579" s="67" t="s">
        <v>257</v>
      </c>
      <c r="C579" s="4" t="s">
        <v>128</v>
      </c>
      <c r="D579" s="4" t="s">
        <v>93</v>
      </c>
      <c r="E579" s="20" t="s">
        <v>321</v>
      </c>
      <c r="F579" s="62" t="s">
        <v>44</v>
      </c>
      <c r="G579" s="75">
        <v>3804.7</v>
      </c>
      <c r="H579" s="70">
        <v>3804.7</v>
      </c>
    </row>
    <row r="580" spans="1:8" ht="37.5" x14ac:dyDescent="0.3">
      <c r="A580" s="29" t="s">
        <v>13</v>
      </c>
      <c r="B580" s="67" t="s">
        <v>257</v>
      </c>
      <c r="C580" s="4" t="s">
        <v>128</v>
      </c>
      <c r="D580" s="4" t="s">
        <v>93</v>
      </c>
      <c r="E580" s="20" t="s">
        <v>202</v>
      </c>
      <c r="F580" s="62"/>
      <c r="G580" s="77">
        <f>G581+G583+G586</f>
        <v>15755.4</v>
      </c>
      <c r="H580" s="72">
        <f>H581+H583+H586</f>
        <v>15755.4</v>
      </c>
    </row>
    <row r="581" spans="1:8" ht="20.25" x14ac:dyDescent="0.3">
      <c r="A581" s="32" t="s">
        <v>298</v>
      </c>
      <c r="B581" s="67" t="s">
        <v>257</v>
      </c>
      <c r="C581" s="4" t="s">
        <v>128</v>
      </c>
      <c r="D581" s="4" t="s">
        <v>93</v>
      </c>
      <c r="E581" s="20" t="s">
        <v>322</v>
      </c>
      <c r="F581" s="62"/>
      <c r="G581" s="75">
        <f t="shared" ref="G581:H581" si="249">SUM(G582)</f>
        <v>1826.7</v>
      </c>
      <c r="H581" s="70">
        <f t="shared" si="249"/>
        <v>1826.7</v>
      </c>
    </row>
    <row r="582" spans="1:8" ht="20.25" x14ac:dyDescent="0.3">
      <c r="A582" s="30" t="s">
        <v>295</v>
      </c>
      <c r="B582" s="67" t="s">
        <v>257</v>
      </c>
      <c r="C582" s="4" t="s">
        <v>128</v>
      </c>
      <c r="D582" s="4" t="s">
        <v>93</v>
      </c>
      <c r="E582" s="20" t="s">
        <v>322</v>
      </c>
      <c r="F582" s="62" t="s">
        <v>297</v>
      </c>
      <c r="G582" s="75">
        <v>1826.7</v>
      </c>
      <c r="H582" s="70">
        <v>1826.7</v>
      </c>
    </row>
    <row r="583" spans="1:8" ht="20.25" x14ac:dyDescent="0.3">
      <c r="A583" s="29" t="s">
        <v>209</v>
      </c>
      <c r="B583" s="67" t="s">
        <v>257</v>
      </c>
      <c r="C583" s="2" t="s">
        <v>128</v>
      </c>
      <c r="D583" s="2" t="s">
        <v>93</v>
      </c>
      <c r="E583" s="20" t="s">
        <v>323</v>
      </c>
      <c r="F583" s="6"/>
      <c r="G583" s="75">
        <f>+G584+G585</f>
        <v>9574.7999999999993</v>
      </c>
      <c r="H583" s="70">
        <f>+H584+H585</f>
        <v>9574.7999999999993</v>
      </c>
    </row>
    <row r="584" spans="1:8" ht="37.5" x14ac:dyDescent="0.3">
      <c r="A584" s="31" t="s">
        <v>18</v>
      </c>
      <c r="B584" s="67" t="s">
        <v>257</v>
      </c>
      <c r="C584" s="4" t="s">
        <v>128</v>
      </c>
      <c r="D584" s="4" t="s">
        <v>93</v>
      </c>
      <c r="E584" s="4" t="s">
        <v>323</v>
      </c>
      <c r="F584" s="62" t="s">
        <v>19</v>
      </c>
      <c r="G584" s="75">
        <v>8687</v>
      </c>
      <c r="H584" s="70">
        <v>8687</v>
      </c>
    </row>
    <row r="585" spans="1:8" ht="37.5" x14ac:dyDescent="0.3">
      <c r="A585" s="31" t="s">
        <v>23</v>
      </c>
      <c r="B585" s="67" t="s">
        <v>257</v>
      </c>
      <c r="C585" s="4" t="s">
        <v>128</v>
      </c>
      <c r="D585" s="4" t="s">
        <v>93</v>
      </c>
      <c r="E585" s="4" t="s">
        <v>323</v>
      </c>
      <c r="F585" s="62" t="s">
        <v>24</v>
      </c>
      <c r="G585" s="75">
        <v>887.80000000000007</v>
      </c>
      <c r="H585" s="70">
        <v>887.80000000000007</v>
      </c>
    </row>
    <row r="586" spans="1:8" ht="37.5" x14ac:dyDescent="0.3">
      <c r="A586" s="30" t="s">
        <v>56</v>
      </c>
      <c r="B586" s="67" t="s">
        <v>257</v>
      </c>
      <c r="C586" s="2" t="s">
        <v>128</v>
      </c>
      <c r="D586" s="2" t="s">
        <v>93</v>
      </c>
      <c r="E586" s="3" t="s">
        <v>279</v>
      </c>
      <c r="F586" s="61"/>
      <c r="G586" s="75">
        <f t="shared" ref="G586:H586" si="250">+G587</f>
        <v>4353.8999999999996</v>
      </c>
      <c r="H586" s="70">
        <f t="shared" si="250"/>
        <v>4353.8999999999996</v>
      </c>
    </row>
    <row r="587" spans="1:8" ht="37.5" x14ac:dyDescent="0.3">
      <c r="A587" s="31" t="s">
        <v>18</v>
      </c>
      <c r="B587" s="67" t="s">
        <v>257</v>
      </c>
      <c r="C587" s="2" t="s">
        <v>128</v>
      </c>
      <c r="D587" s="2" t="s">
        <v>93</v>
      </c>
      <c r="E587" s="2" t="s">
        <v>279</v>
      </c>
      <c r="F587" s="6" t="s">
        <v>19</v>
      </c>
      <c r="G587" s="75">
        <v>4353.8999999999996</v>
      </c>
      <c r="H587" s="70">
        <v>4353.8999999999996</v>
      </c>
    </row>
    <row r="588" spans="1:8" ht="20.25" x14ac:dyDescent="0.3">
      <c r="A588" s="32" t="s">
        <v>50</v>
      </c>
      <c r="B588" s="67" t="s">
        <v>257</v>
      </c>
      <c r="C588" s="4" t="s">
        <v>128</v>
      </c>
      <c r="D588" s="4" t="s">
        <v>93</v>
      </c>
      <c r="E588" s="20" t="s">
        <v>317</v>
      </c>
      <c r="F588" s="62"/>
      <c r="G588" s="77">
        <f t="shared" ref="G588:H588" si="251">SUM(G589+G591+G593+G595+G597)</f>
        <v>18695.099999999999</v>
      </c>
      <c r="H588" s="72">
        <f t="shared" si="251"/>
        <v>18695.099999999999</v>
      </c>
    </row>
    <row r="589" spans="1:8" ht="20.25" x14ac:dyDescent="0.3">
      <c r="A589" s="32" t="s">
        <v>394</v>
      </c>
      <c r="B589" s="67" t="s">
        <v>257</v>
      </c>
      <c r="C589" s="4" t="s">
        <v>128</v>
      </c>
      <c r="D589" s="4" t="s">
        <v>93</v>
      </c>
      <c r="E589" s="20" t="s">
        <v>324</v>
      </c>
      <c r="F589" s="62"/>
      <c r="G589" s="75">
        <f t="shared" ref="G589:H589" si="252">SUM(G590)</f>
        <v>3240</v>
      </c>
      <c r="H589" s="70">
        <f t="shared" si="252"/>
        <v>3240</v>
      </c>
    </row>
    <row r="590" spans="1:8" ht="37.5" x14ac:dyDescent="0.3">
      <c r="A590" s="31" t="s">
        <v>136</v>
      </c>
      <c r="B590" s="67" t="s">
        <v>257</v>
      </c>
      <c r="C590" s="4" t="s">
        <v>128</v>
      </c>
      <c r="D590" s="4" t="s">
        <v>93</v>
      </c>
      <c r="E590" s="20" t="s">
        <v>324</v>
      </c>
      <c r="F590" s="62" t="s">
        <v>137</v>
      </c>
      <c r="G590" s="75">
        <v>3240</v>
      </c>
      <c r="H590" s="70">
        <v>3240</v>
      </c>
    </row>
    <row r="591" spans="1:8" ht="20.25" x14ac:dyDescent="0.3">
      <c r="A591" s="32" t="s">
        <v>210</v>
      </c>
      <c r="B591" s="67" t="s">
        <v>257</v>
      </c>
      <c r="C591" s="4" t="s">
        <v>128</v>
      </c>
      <c r="D591" s="4" t="s">
        <v>93</v>
      </c>
      <c r="E591" s="20" t="s">
        <v>325</v>
      </c>
      <c r="F591" s="62"/>
      <c r="G591" s="75">
        <f t="shared" ref="G591:H591" si="253">SUM(G592)</f>
        <v>578.79999999999995</v>
      </c>
      <c r="H591" s="70">
        <f t="shared" si="253"/>
        <v>578.79999999999995</v>
      </c>
    </row>
    <row r="592" spans="1:8" ht="37.5" x14ac:dyDescent="0.3">
      <c r="A592" s="31" t="s">
        <v>136</v>
      </c>
      <c r="B592" s="67" t="s">
        <v>257</v>
      </c>
      <c r="C592" s="4" t="s">
        <v>128</v>
      </c>
      <c r="D592" s="4" t="s">
        <v>93</v>
      </c>
      <c r="E592" s="20" t="s">
        <v>325</v>
      </c>
      <c r="F592" s="62" t="s">
        <v>137</v>
      </c>
      <c r="G592" s="75">
        <v>578.79999999999995</v>
      </c>
      <c r="H592" s="70">
        <v>578.79999999999995</v>
      </c>
    </row>
    <row r="593" spans="1:8" ht="20.25" x14ac:dyDescent="0.3">
      <c r="A593" s="32" t="s">
        <v>211</v>
      </c>
      <c r="B593" s="67" t="s">
        <v>257</v>
      </c>
      <c r="C593" s="4" t="s">
        <v>128</v>
      </c>
      <c r="D593" s="4" t="s">
        <v>93</v>
      </c>
      <c r="E593" s="20" t="s">
        <v>326</v>
      </c>
      <c r="F593" s="62"/>
      <c r="G593" s="75">
        <f t="shared" ref="G593:H593" si="254">SUM(G594)</f>
        <v>200</v>
      </c>
      <c r="H593" s="70">
        <f t="shared" si="254"/>
        <v>200</v>
      </c>
    </row>
    <row r="594" spans="1:8" ht="37.5" x14ac:dyDescent="0.3">
      <c r="A594" s="31" t="s">
        <v>136</v>
      </c>
      <c r="B594" s="67" t="s">
        <v>257</v>
      </c>
      <c r="C594" s="4" t="s">
        <v>128</v>
      </c>
      <c r="D594" s="4" t="s">
        <v>93</v>
      </c>
      <c r="E594" s="20" t="s">
        <v>326</v>
      </c>
      <c r="F594" s="62" t="s">
        <v>137</v>
      </c>
      <c r="G594" s="75">
        <v>200</v>
      </c>
      <c r="H594" s="70">
        <v>200</v>
      </c>
    </row>
    <row r="595" spans="1:8" ht="20.25" x14ac:dyDescent="0.3">
      <c r="A595" s="32" t="s">
        <v>212</v>
      </c>
      <c r="B595" s="67" t="s">
        <v>257</v>
      </c>
      <c r="C595" s="4" t="s">
        <v>128</v>
      </c>
      <c r="D595" s="4" t="s">
        <v>93</v>
      </c>
      <c r="E595" s="20" t="s">
        <v>327</v>
      </c>
      <c r="F595" s="62"/>
      <c r="G595" s="75">
        <f t="shared" ref="G595:H595" si="255">SUM(G596)</f>
        <v>505.8</v>
      </c>
      <c r="H595" s="70">
        <f t="shared" si="255"/>
        <v>505.8</v>
      </c>
    </row>
    <row r="596" spans="1:8" ht="20.25" x14ac:dyDescent="0.3">
      <c r="A596" s="31" t="s">
        <v>213</v>
      </c>
      <c r="B596" s="67" t="s">
        <v>257</v>
      </c>
      <c r="C596" s="4" t="s">
        <v>128</v>
      </c>
      <c r="D596" s="4" t="s">
        <v>93</v>
      </c>
      <c r="E596" s="20" t="s">
        <v>327</v>
      </c>
      <c r="F596" s="62" t="s">
        <v>214</v>
      </c>
      <c r="G596" s="75">
        <v>505.8</v>
      </c>
      <c r="H596" s="70">
        <v>505.8</v>
      </c>
    </row>
    <row r="597" spans="1:8" ht="37.5" x14ac:dyDescent="0.3">
      <c r="A597" s="32" t="s">
        <v>319</v>
      </c>
      <c r="B597" s="67" t="s">
        <v>257</v>
      </c>
      <c r="C597" s="4" t="s">
        <v>128</v>
      </c>
      <c r="D597" s="4" t="s">
        <v>93</v>
      </c>
      <c r="E597" s="20" t="s">
        <v>318</v>
      </c>
      <c r="F597" s="62"/>
      <c r="G597" s="77">
        <f t="shared" ref="G597:H597" si="256">+G599+G598</f>
        <v>14170.5</v>
      </c>
      <c r="H597" s="72">
        <f t="shared" si="256"/>
        <v>14170.5</v>
      </c>
    </row>
    <row r="598" spans="1:8" ht="37.5" x14ac:dyDescent="0.3">
      <c r="A598" s="31" t="s">
        <v>18</v>
      </c>
      <c r="B598" s="67" t="s">
        <v>257</v>
      </c>
      <c r="C598" s="4" t="s">
        <v>128</v>
      </c>
      <c r="D598" s="4" t="s">
        <v>93</v>
      </c>
      <c r="E598" s="20" t="s">
        <v>318</v>
      </c>
      <c r="F598" s="62" t="s">
        <v>19</v>
      </c>
      <c r="G598" s="75">
        <v>465.1</v>
      </c>
      <c r="H598" s="70">
        <v>465.1</v>
      </c>
    </row>
    <row r="599" spans="1:8" ht="20.25" x14ac:dyDescent="0.3">
      <c r="A599" s="30" t="s">
        <v>295</v>
      </c>
      <c r="B599" s="67" t="s">
        <v>257</v>
      </c>
      <c r="C599" s="4" t="s">
        <v>128</v>
      </c>
      <c r="D599" s="4" t="s">
        <v>93</v>
      </c>
      <c r="E599" s="20" t="s">
        <v>318</v>
      </c>
      <c r="F599" s="62" t="s">
        <v>297</v>
      </c>
      <c r="G599" s="75">
        <v>13705.4</v>
      </c>
      <c r="H599" s="70">
        <v>13705.4</v>
      </c>
    </row>
    <row r="600" spans="1:8" ht="58.5" customHeight="1" x14ac:dyDescent="0.3">
      <c r="A600" s="29" t="s">
        <v>432</v>
      </c>
      <c r="B600" s="67" t="s">
        <v>257</v>
      </c>
      <c r="C600" s="2" t="s">
        <v>128</v>
      </c>
      <c r="D600" s="2" t="s">
        <v>93</v>
      </c>
      <c r="E600" s="2" t="s">
        <v>21</v>
      </c>
      <c r="F600" s="6"/>
      <c r="G600" s="75">
        <f t="shared" ref="G600:H600" si="257">+G601</f>
        <v>400</v>
      </c>
      <c r="H600" s="70">
        <f t="shared" si="257"/>
        <v>400</v>
      </c>
    </row>
    <row r="601" spans="1:8" ht="20.25" x14ac:dyDescent="0.3">
      <c r="A601" s="45" t="s">
        <v>301</v>
      </c>
      <c r="B601" s="67" t="s">
        <v>257</v>
      </c>
      <c r="C601" s="2" t="s">
        <v>128</v>
      </c>
      <c r="D601" s="2" t="s">
        <v>93</v>
      </c>
      <c r="E601" s="2" t="s">
        <v>433</v>
      </c>
      <c r="F601" s="6"/>
      <c r="G601" s="75">
        <f t="shared" ref="G601:H602" si="258">+G602</f>
        <v>400</v>
      </c>
      <c r="H601" s="70">
        <f t="shared" si="258"/>
        <v>400</v>
      </c>
    </row>
    <row r="602" spans="1:8" ht="37.5" x14ac:dyDescent="0.3">
      <c r="A602" s="29" t="s">
        <v>37</v>
      </c>
      <c r="B602" s="67" t="s">
        <v>257</v>
      </c>
      <c r="C602" s="2" t="s">
        <v>128</v>
      </c>
      <c r="D602" s="2" t="s">
        <v>93</v>
      </c>
      <c r="E602" s="2" t="s">
        <v>434</v>
      </c>
      <c r="F602" s="6"/>
      <c r="G602" s="75">
        <f t="shared" si="258"/>
        <v>400</v>
      </c>
      <c r="H602" s="70">
        <f t="shared" si="258"/>
        <v>400</v>
      </c>
    </row>
    <row r="603" spans="1:8" ht="37.5" x14ac:dyDescent="0.3">
      <c r="A603" s="32" t="s">
        <v>538</v>
      </c>
      <c r="B603" s="67" t="s">
        <v>257</v>
      </c>
      <c r="C603" s="2" t="s">
        <v>128</v>
      </c>
      <c r="D603" s="2" t="s">
        <v>93</v>
      </c>
      <c r="E603" s="4" t="s">
        <v>529</v>
      </c>
      <c r="F603" s="6"/>
      <c r="G603" s="75">
        <f t="shared" ref="G603:H603" si="259">+G604</f>
        <v>400</v>
      </c>
      <c r="H603" s="70">
        <f t="shared" si="259"/>
        <v>400</v>
      </c>
    </row>
    <row r="604" spans="1:8" ht="37.5" x14ac:dyDescent="0.3">
      <c r="A604" s="31" t="s">
        <v>23</v>
      </c>
      <c r="B604" s="67" t="s">
        <v>257</v>
      </c>
      <c r="C604" s="2" t="s">
        <v>128</v>
      </c>
      <c r="D604" s="2" t="s">
        <v>93</v>
      </c>
      <c r="E604" s="2" t="s">
        <v>529</v>
      </c>
      <c r="F604" s="6" t="s">
        <v>24</v>
      </c>
      <c r="G604" s="75">
        <v>400</v>
      </c>
      <c r="H604" s="70">
        <v>400</v>
      </c>
    </row>
    <row r="605" spans="1:8" ht="20.25" x14ac:dyDescent="0.3">
      <c r="A605" s="28" t="s">
        <v>146</v>
      </c>
      <c r="B605" s="67" t="s">
        <v>257</v>
      </c>
      <c r="C605" s="2" t="s">
        <v>61</v>
      </c>
      <c r="D605" s="2" t="s">
        <v>8</v>
      </c>
      <c r="E605" s="2"/>
      <c r="F605" s="6"/>
      <c r="G605" s="75">
        <f t="shared" ref="G605:H609" si="260">SUM(G606)</f>
        <v>9652.4</v>
      </c>
      <c r="H605" s="70">
        <f t="shared" si="260"/>
        <v>9652.4</v>
      </c>
    </row>
    <row r="606" spans="1:8" ht="20.25" x14ac:dyDescent="0.3">
      <c r="A606" s="29" t="s">
        <v>160</v>
      </c>
      <c r="B606" s="67" t="s">
        <v>257</v>
      </c>
      <c r="C606" s="2" t="s">
        <v>61</v>
      </c>
      <c r="D606" s="2" t="s">
        <v>59</v>
      </c>
      <c r="E606" s="2"/>
      <c r="F606" s="6"/>
      <c r="G606" s="75">
        <f t="shared" ref="G606:H606" si="261">SUM(G607)</f>
        <v>9652.4</v>
      </c>
      <c r="H606" s="70">
        <f t="shared" si="261"/>
        <v>9652.4</v>
      </c>
    </row>
    <row r="607" spans="1:8" ht="37.5" x14ac:dyDescent="0.3">
      <c r="A607" s="32" t="s">
        <v>328</v>
      </c>
      <c r="B607" s="67" t="s">
        <v>257</v>
      </c>
      <c r="C607" s="4" t="s">
        <v>61</v>
      </c>
      <c r="D607" s="4" t="s">
        <v>59</v>
      </c>
      <c r="E607" s="4" t="s">
        <v>190</v>
      </c>
      <c r="F607" s="62"/>
      <c r="G607" s="77">
        <f t="shared" ref="G607:H607" si="262">SUM(G608+G613)</f>
        <v>9652.4</v>
      </c>
      <c r="H607" s="72">
        <f t="shared" si="262"/>
        <v>9652.4</v>
      </c>
    </row>
    <row r="608" spans="1:8" ht="37.5" x14ac:dyDescent="0.3">
      <c r="A608" s="32" t="s">
        <v>354</v>
      </c>
      <c r="B608" s="67" t="s">
        <v>257</v>
      </c>
      <c r="C608" s="4" t="s">
        <v>61</v>
      </c>
      <c r="D608" s="4" t="s">
        <v>59</v>
      </c>
      <c r="E608" s="20" t="s">
        <v>186</v>
      </c>
      <c r="F608" s="62"/>
      <c r="G608" s="77">
        <f t="shared" si="260"/>
        <v>557.6</v>
      </c>
      <c r="H608" s="72">
        <f t="shared" si="260"/>
        <v>557.6</v>
      </c>
    </row>
    <row r="609" spans="1:8" ht="20.25" x14ac:dyDescent="0.3">
      <c r="A609" s="32" t="s">
        <v>76</v>
      </c>
      <c r="B609" s="67" t="s">
        <v>257</v>
      </c>
      <c r="C609" s="4" t="s">
        <v>61</v>
      </c>
      <c r="D609" s="4" t="s">
        <v>59</v>
      </c>
      <c r="E609" s="20" t="s">
        <v>196</v>
      </c>
      <c r="F609" s="62"/>
      <c r="G609" s="75">
        <f t="shared" si="260"/>
        <v>557.6</v>
      </c>
      <c r="H609" s="70">
        <f t="shared" si="260"/>
        <v>557.6</v>
      </c>
    </row>
    <row r="610" spans="1:8" ht="41.25" customHeight="1" x14ac:dyDescent="0.3">
      <c r="A610" s="50" t="s">
        <v>199</v>
      </c>
      <c r="B610" s="67" t="s">
        <v>257</v>
      </c>
      <c r="C610" s="4" t="s">
        <v>61</v>
      </c>
      <c r="D610" s="4" t="s">
        <v>59</v>
      </c>
      <c r="E610" s="20" t="s">
        <v>197</v>
      </c>
      <c r="F610" s="62"/>
      <c r="G610" s="75">
        <f t="shared" ref="G610:H610" si="263">+G611+G612</f>
        <v>557.6</v>
      </c>
      <c r="H610" s="70">
        <f t="shared" si="263"/>
        <v>557.6</v>
      </c>
    </row>
    <row r="611" spans="1:8" ht="37.5" x14ac:dyDescent="0.3">
      <c r="A611" s="31" t="s">
        <v>23</v>
      </c>
      <c r="B611" s="67" t="s">
        <v>257</v>
      </c>
      <c r="C611" s="4" t="s">
        <v>61</v>
      </c>
      <c r="D611" s="4" t="s">
        <v>59</v>
      </c>
      <c r="E611" s="20" t="s">
        <v>197</v>
      </c>
      <c r="F611" s="62" t="s">
        <v>24</v>
      </c>
      <c r="G611" s="75">
        <v>8.4</v>
      </c>
      <c r="H611" s="70">
        <v>8.4</v>
      </c>
    </row>
    <row r="612" spans="1:8" ht="37.5" x14ac:dyDescent="0.3">
      <c r="A612" s="31" t="s">
        <v>136</v>
      </c>
      <c r="B612" s="67" t="s">
        <v>257</v>
      </c>
      <c r="C612" s="4" t="s">
        <v>61</v>
      </c>
      <c r="D612" s="4" t="s">
        <v>59</v>
      </c>
      <c r="E612" s="20" t="s">
        <v>197</v>
      </c>
      <c r="F612" s="62" t="s">
        <v>137</v>
      </c>
      <c r="G612" s="75">
        <v>549.20000000000005</v>
      </c>
      <c r="H612" s="70">
        <v>549.20000000000005</v>
      </c>
    </row>
    <row r="613" spans="1:8" ht="20.25" x14ac:dyDescent="0.3">
      <c r="A613" s="32" t="s">
        <v>301</v>
      </c>
      <c r="B613" s="67" t="s">
        <v>257</v>
      </c>
      <c r="C613" s="4" t="s">
        <v>61</v>
      </c>
      <c r="D613" s="4" t="s">
        <v>59</v>
      </c>
      <c r="E613" s="20" t="s">
        <v>192</v>
      </c>
      <c r="F613" s="62"/>
      <c r="G613" s="77">
        <f t="shared" ref="G613:H614" si="264">SUM(G614)</f>
        <v>9094.7999999999993</v>
      </c>
      <c r="H613" s="72">
        <f t="shared" si="264"/>
        <v>9094.7999999999993</v>
      </c>
    </row>
    <row r="614" spans="1:8" ht="20.25" x14ac:dyDescent="0.3">
      <c r="A614" s="32" t="s">
        <v>76</v>
      </c>
      <c r="B614" s="67" t="s">
        <v>257</v>
      </c>
      <c r="C614" s="4" t="s">
        <v>61</v>
      </c>
      <c r="D614" s="4" t="s">
        <v>59</v>
      </c>
      <c r="E614" s="20" t="s">
        <v>317</v>
      </c>
      <c r="F614" s="62"/>
      <c r="G614" s="75">
        <f t="shared" si="264"/>
        <v>9094.7999999999993</v>
      </c>
      <c r="H614" s="70">
        <f t="shared" si="264"/>
        <v>9094.7999999999993</v>
      </c>
    </row>
    <row r="615" spans="1:8" ht="37.5" x14ac:dyDescent="0.3">
      <c r="A615" s="32" t="s">
        <v>319</v>
      </c>
      <c r="B615" s="67" t="s">
        <v>257</v>
      </c>
      <c r="C615" s="4" t="s">
        <v>61</v>
      </c>
      <c r="D615" s="4" t="s">
        <v>59</v>
      </c>
      <c r="E615" s="20" t="s">
        <v>318</v>
      </c>
      <c r="F615" s="62"/>
      <c r="G615" s="77">
        <f t="shared" ref="G615:H615" si="265">+G617+G616</f>
        <v>9094.7999999999993</v>
      </c>
      <c r="H615" s="72">
        <f t="shared" si="265"/>
        <v>9094.7999999999993</v>
      </c>
    </row>
    <row r="616" spans="1:8" ht="37.5" x14ac:dyDescent="0.3">
      <c r="A616" s="31" t="s">
        <v>23</v>
      </c>
      <c r="B616" s="67" t="s">
        <v>257</v>
      </c>
      <c r="C616" s="4" t="s">
        <v>61</v>
      </c>
      <c r="D616" s="4" t="s">
        <v>59</v>
      </c>
      <c r="E616" s="20" t="s">
        <v>318</v>
      </c>
      <c r="F616" s="62" t="s">
        <v>24</v>
      </c>
      <c r="G616" s="75">
        <v>181.9</v>
      </c>
      <c r="H616" s="70">
        <v>181.9</v>
      </c>
    </row>
    <row r="617" spans="1:8" ht="37.5" x14ac:dyDescent="0.3">
      <c r="A617" s="31" t="s">
        <v>136</v>
      </c>
      <c r="B617" s="67" t="s">
        <v>257</v>
      </c>
      <c r="C617" s="4" t="s">
        <v>61</v>
      </c>
      <c r="D617" s="4" t="s">
        <v>59</v>
      </c>
      <c r="E617" s="20" t="s">
        <v>318</v>
      </c>
      <c r="F617" s="62" t="s">
        <v>137</v>
      </c>
      <c r="G617" s="75">
        <v>8912.9</v>
      </c>
      <c r="H617" s="70">
        <v>8912.9</v>
      </c>
    </row>
    <row r="618" spans="1:8" ht="50.25" customHeight="1" x14ac:dyDescent="0.3">
      <c r="A618" s="88" t="s">
        <v>266</v>
      </c>
      <c r="B618" s="59" t="s">
        <v>258</v>
      </c>
      <c r="C618" s="21"/>
      <c r="D618" s="21"/>
      <c r="E618" s="21"/>
      <c r="F618" s="60"/>
      <c r="G618" s="76">
        <f>SUM(G619+G640+G690+G744+G751)</f>
        <v>383483</v>
      </c>
      <c r="H618" s="71">
        <f>SUM(H619+H640+H690+H744+H751)</f>
        <v>374561.4</v>
      </c>
    </row>
    <row r="619" spans="1:8" ht="20.25" x14ac:dyDescent="0.3">
      <c r="A619" s="52" t="s">
        <v>6</v>
      </c>
      <c r="B619" s="12" t="s">
        <v>258</v>
      </c>
      <c r="C619" s="2" t="s">
        <v>7</v>
      </c>
      <c r="D619" s="2" t="s">
        <v>8</v>
      </c>
      <c r="E619" s="2"/>
      <c r="F619" s="6"/>
      <c r="G619" s="75">
        <f t="shared" ref="G619:H620" si="266">SUM(G620)</f>
        <v>15989.2</v>
      </c>
      <c r="H619" s="70">
        <f t="shared" si="266"/>
        <v>15989.2</v>
      </c>
    </row>
    <row r="620" spans="1:8" ht="20.25" x14ac:dyDescent="0.3">
      <c r="A620" s="29" t="s">
        <v>34</v>
      </c>
      <c r="B620" s="12" t="s">
        <v>258</v>
      </c>
      <c r="C620" s="2" t="s">
        <v>7</v>
      </c>
      <c r="D620" s="2" t="s">
        <v>35</v>
      </c>
      <c r="E620" s="2"/>
      <c r="F620" s="6"/>
      <c r="G620" s="75">
        <f t="shared" si="266"/>
        <v>15989.2</v>
      </c>
      <c r="H620" s="70">
        <f t="shared" si="266"/>
        <v>15989.2</v>
      </c>
    </row>
    <row r="621" spans="1:8" ht="56.25" x14ac:dyDescent="0.3">
      <c r="A621" s="32" t="s">
        <v>330</v>
      </c>
      <c r="B621" s="12" t="s">
        <v>258</v>
      </c>
      <c r="C621" s="2" t="s">
        <v>7</v>
      </c>
      <c r="D621" s="2" t="s">
        <v>35</v>
      </c>
      <c r="E621" s="4" t="s">
        <v>132</v>
      </c>
      <c r="F621" s="6"/>
      <c r="G621" s="75">
        <f>SUM(G622+G626)</f>
        <v>15989.2</v>
      </c>
      <c r="H621" s="70">
        <f>SUM(H622+H626)</f>
        <v>15989.2</v>
      </c>
    </row>
    <row r="622" spans="1:8" ht="37.5" x14ac:dyDescent="0.3">
      <c r="A622" s="32" t="s">
        <v>354</v>
      </c>
      <c r="B622" s="12" t="s">
        <v>258</v>
      </c>
      <c r="C622" s="2" t="s">
        <v>7</v>
      </c>
      <c r="D622" s="2" t="s">
        <v>35</v>
      </c>
      <c r="E622" s="4" t="s">
        <v>140</v>
      </c>
      <c r="F622" s="6"/>
      <c r="G622" s="75">
        <f>SUM(G623)</f>
        <v>200</v>
      </c>
      <c r="H622" s="70">
        <f>SUM(H623)</f>
        <v>200</v>
      </c>
    </row>
    <row r="623" spans="1:8" ht="20.25" x14ac:dyDescent="0.3">
      <c r="A623" s="53" t="s">
        <v>215</v>
      </c>
      <c r="B623" s="12" t="s">
        <v>258</v>
      </c>
      <c r="C623" s="2" t="s">
        <v>7</v>
      </c>
      <c r="D623" s="2" t="s">
        <v>35</v>
      </c>
      <c r="E623" s="4" t="s">
        <v>230</v>
      </c>
      <c r="F623" s="6"/>
      <c r="G623" s="75">
        <f>SUM(G624)</f>
        <v>200</v>
      </c>
      <c r="H623" s="70">
        <f>SUM(H624)</f>
        <v>200</v>
      </c>
    </row>
    <row r="624" spans="1:8" ht="37.5" x14ac:dyDescent="0.3">
      <c r="A624" s="32" t="s">
        <v>216</v>
      </c>
      <c r="B624" s="12" t="s">
        <v>258</v>
      </c>
      <c r="C624" s="2" t="s">
        <v>7</v>
      </c>
      <c r="D624" s="2" t="s">
        <v>35</v>
      </c>
      <c r="E624" s="4" t="s">
        <v>331</v>
      </c>
      <c r="F624" s="6"/>
      <c r="G624" s="75">
        <f t="shared" ref="G624:H624" si="267">SUM(G625)</f>
        <v>200</v>
      </c>
      <c r="H624" s="70">
        <f t="shared" si="267"/>
        <v>200</v>
      </c>
    </row>
    <row r="625" spans="1:8" ht="37.5" x14ac:dyDescent="0.3">
      <c r="A625" s="31" t="s">
        <v>23</v>
      </c>
      <c r="B625" s="12" t="s">
        <v>258</v>
      </c>
      <c r="C625" s="2" t="s">
        <v>7</v>
      </c>
      <c r="D625" s="2" t="s">
        <v>35</v>
      </c>
      <c r="E625" s="4" t="s">
        <v>331</v>
      </c>
      <c r="F625" s="6" t="s">
        <v>24</v>
      </c>
      <c r="G625" s="75">
        <v>200</v>
      </c>
      <c r="H625" s="70">
        <v>200</v>
      </c>
    </row>
    <row r="626" spans="1:8" ht="20.25" x14ac:dyDescent="0.3">
      <c r="A626" s="41" t="s">
        <v>301</v>
      </c>
      <c r="B626" s="12" t="s">
        <v>258</v>
      </c>
      <c r="C626" s="2" t="s">
        <v>7</v>
      </c>
      <c r="D626" s="2" t="s">
        <v>35</v>
      </c>
      <c r="E626" s="4" t="s">
        <v>133</v>
      </c>
      <c r="F626" s="6"/>
      <c r="G626" s="75">
        <f>SUM(G627+G630)</f>
        <v>15789.2</v>
      </c>
      <c r="H626" s="70">
        <f>SUM(H627+H630)</f>
        <v>15789.2</v>
      </c>
    </row>
    <row r="627" spans="1:8" ht="20.25" x14ac:dyDescent="0.3">
      <c r="A627" s="53" t="s">
        <v>194</v>
      </c>
      <c r="B627" s="12" t="s">
        <v>258</v>
      </c>
      <c r="C627" s="2" t="s">
        <v>7</v>
      </c>
      <c r="D627" s="2" t="s">
        <v>35</v>
      </c>
      <c r="E627" s="4" t="s">
        <v>217</v>
      </c>
      <c r="F627" s="6"/>
      <c r="G627" s="75">
        <f>SUM(+G628)</f>
        <v>170</v>
      </c>
      <c r="H627" s="70">
        <f>SUM(+H628)</f>
        <v>170</v>
      </c>
    </row>
    <row r="628" spans="1:8" ht="37.5" x14ac:dyDescent="0.3">
      <c r="A628" s="46" t="s">
        <v>216</v>
      </c>
      <c r="B628" s="12" t="s">
        <v>258</v>
      </c>
      <c r="C628" s="2" t="s">
        <v>7</v>
      </c>
      <c r="D628" s="2" t="s">
        <v>35</v>
      </c>
      <c r="E628" s="4" t="s">
        <v>333</v>
      </c>
      <c r="F628" s="6"/>
      <c r="G628" s="75">
        <f t="shared" ref="G628:H628" si="268">SUM(G629)</f>
        <v>170</v>
      </c>
      <c r="H628" s="70">
        <f t="shared" si="268"/>
        <v>170</v>
      </c>
    </row>
    <row r="629" spans="1:8" ht="37.5" x14ac:dyDescent="0.3">
      <c r="A629" s="31" t="s">
        <v>23</v>
      </c>
      <c r="B629" s="12" t="s">
        <v>258</v>
      </c>
      <c r="C629" s="2" t="s">
        <v>7</v>
      </c>
      <c r="D629" s="2" t="s">
        <v>35</v>
      </c>
      <c r="E629" s="4" t="s">
        <v>333</v>
      </c>
      <c r="F629" s="6" t="s">
        <v>24</v>
      </c>
      <c r="G629" s="75">
        <v>170</v>
      </c>
      <c r="H629" s="70">
        <v>170</v>
      </c>
    </row>
    <row r="630" spans="1:8" ht="37.5" x14ac:dyDescent="0.3">
      <c r="A630" s="32" t="s">
        <v>334</v>
      </c>
      <c r="B630" s="12" t="s">
        <v>258</v>
      </c>
      <c r="C630" s="2" t="s">
        <v>7</v>
      </c>
      <c r="D630" s="2" t="s">
        <v>35</v>
      </c>
      <c r="E630" s="4" t="s">
        <v>220</v>
      </c>
      <c r="F630" s="6"/>
      <c r="G630" s="75">
        <f t="shared" ref="G630:H630" si="269">SUM(G631+G635+G637)</f>
        <v>15619.2</v>
      </c>
      <c r="H630" s="70">
        <f t="shared" si="269"/>
        <v>15619.2</v>
      </c>
    </row>
    <row r="631" spans="1:8" ht="20.25" x14ac:dyDescent="0.3">
      <c r="A631" s="41" t="s">
        <v>335</v>
      </c>
      <c r="B631" s="12" t="s">
        <v>258</v>
      </c>
      <c r="C631" s="2" t="s">
        <v>7</v>
      </c>
      <c r="D631" s="2" t="s">
        <v>35</v>
      </c>
      <c r="E631" s="4" t="s">
        <v>336</v>
      </c>
      <c r="F631" s="6"/>
      <c r="G631" s="75">
        <f t="shared" ref="G631:H631" si="270">SUM(G632+G633+G634)</f>
        <v>617.6</v>
      </c>
      <c r="H631" s="70">
        <f t="shared" si="270"/>
        <v>617.6</v>
      </c>
    </row>
    <row r="632" spans="1:8" ht="20.25" x14ac:dyDescent="0.3">
      <c r="A632" s="53" t="s">
        <v>46</v>
      </c>
      <c r="B632" s="12" t="s">
        <v>258</v>
      </c>
      <c r="C632" s="2" t="s">
        <v>7</v>
      </c>
      <c r="D632" s="2" t="s">
        <v>35</v>
      </c>
      <c r="E632" s="4" t="s">
        <v>336</v>
      </c>
      <c r="F632" s="6" t="s">
        <v>48</v>
      </c>
      <c r="G632" s="75">
        <v>400</v>
      </c>
      <c r="H632" s="70">
        <v>400</v>
      </c>
    </row>
    <row r="633" spans="1:8" ht="37.5" x14ac:dyDescent="0.3">
      <c r="A633" s="46" t="s">
        <v>23</v>
      </c>
      <c r="B633" s="12" t="s">
        <v>258</v>
      </c>
      <c r="C633" s="2" t="s">
        <v>7</v>
      </c>
      <c r="D633" s="2" t="s">
        <v>35</v>
      </c>
      <c r="E633" s="4" t="s">
        <v>336</v>
      </c>
      <c r="F633" s="6" t="s">
        <v>24</v>
      </c>
      <c r="G633" s="75">
        <v>206.89999999999998</v>
      </c>
      <c r="H633" s="70">
        <v>206.89999999999998</v>
      </c>
    </row>
    <row r="634" spans="1:8" ht="20.25" x14ac:dyDescent="0.3">
      <c r="A634" s="39" t="s">
        <v>26</v>
      </c>
      <c r="B634" s="12" t="s">
        <v>258</v>
      </c>
      <c r="C634" s="2" t="s">
        <v>7</v>
      </c>
      <c r="D634" s="2" t="s">
        <v>35</v>
      </c>
      <c r="E634" s="4" t="s">
        <v>336</v>
      </c>
      <c r="F634" s="6" t="s">
        <v>27</v>
      </c>
      <c r="G634" s="75">
        <v>10.7</v>
      </c>
      <c r="H634" s="70">
        <v>10.7</v>
      </c>
    </row>
    <row r="635" spans="1:8" ht="37.5" x14ac:dyDescent="0.3">
      <c r="A635" s="53" t="s">
        <v>56</v>
      </c>
      <c r="B635" s="12" t="s">
        <v>258</v>
      </c>
      <c r="C635" s="2" t="s">
        <v>7</v>
      </c>
      <c r="D635" s="2" t="s">
        <v>35</v>
      </c>
      <c r="E635" s="4" t="s">
        <v>276</v>
      </c>
      <c r="F635" s="6"/>
      <c r="G635" s="75">
        <f t="shared" ref="G635:H635" si="271">SUM(G636)</f>
        <v>2746.5</v>
      </c>
      <c r="H635" s="70">
        <f t="shared" si="271"/>
        <v>2746.5</v>
      </c>
    </row>
    <row r="636" spans="1:8" ht="20.25" x14ac:dyDescent="0.3">
      <c r="A636" s="53" t="s">
        <v>46</v>
      </c>
      <c r="B636" s="12" t="s">
        <v>258</v>
      </c>
      <c r="C636" s="2" t="s">
        <v>7</v>
      </c>
      <c r="D636" s="2" t="s">
        <v>35</v>
      </c>
      <c r="E636" s="4" t="s">
        <v>276</v>
      </c>
      <c r="F636" s="6" t="s">
        <v>48</v>
      </c>
      <c r="G636" s="75">
        <v>2746.5</v>
      </c>
      <c r="H636" s="70">
        <v>2746.5</v>
      </c>
    </row>
    <row r="637" spans="1:8" ht="37.5" x14ac:dyDescent="0.3">
      <c r="A637" s="46" t="s">
        <v>216</v>
      </c>
      <c r="B637" s="12" t="s">
        <v>258</v>
      </c>
      <c r="C637" s="2" t="s">
        <v>7</v>
      </c>
      <c r="D637" s="2" t="s">
        <v>35</v>
      </c>
      <c r="E637" s="4" t="s">
        <v>337</v>
      </c>
      <c r="F637" s="6"/>
      <c r="G637" s="75">
        <f t="shared" ref="G637:H637" si="272">SUM(G638+G639)</f>
        <v>12255.1</v>
      </c>
      <c r="H637" s="70">
        <f t="shared" si="272"/>
        <v>12255.1</v>
      </c>
    </row>
    <row r="638" spans="1:8" ht="20.25" x14ac:dyDescent="0.3">
      <c r="A638" s="53" t="s">
        <v>46</v>
      </c>
      <c r="B638" s="12" t="s">
        <v>258</v>
      </c>
      <c r="C638" s="2" t="s">
        <v>7</v>
      </c>
      <c r="D638" s="2" t="s">
        <v>35</v>
      </c>
      <c r="E638" s="4" t="s">
        <v>337</v>
      </c>
      <c r="F638" s="6" t="s">
        <v>48</v>
      </c>
      <c r="G638" s="75">
        <v>11729.5</v>
      </c>
      <c r="H638" s="70">
        <v>11729.5</v>
      </c>
    </row>
    <row r="639" spans="1:8" ht="37.5" x14ac:dyDescent="0.3">
      <c r="A639" s="46" t="s">
        <v>23</v>
      </c>
      <c r="B639" s="12" t="s">
        <v>258</v>
      </c>
      <c r="C639" s="2" t="s">
        <v>7</v>
      </c>
      <c r="D639" s="2" t="s">
        <v>35</v>
      </c>
      <c r="E639" s="4" t="s">
        <v>337</v>
      </c>
      <c r="F639" s="6" t="s">
        <v>24</v>
      </c>
      <c r="G639" s="75">
        <v>525.6</v>
      </c>
      <c r="H639" s="70">
        <v>525.6</v>
      </c>
    </row>
    <row r="640" spans="1:8" ht="20.25" x14ac:dyDescent="0.3">
      <c r="A640" s="28" t="s">
        <v>127</v>
      </c>
      <c r="B640" s="12" t="s">
        <v>258</v>
      </c>
      <c r="C640" s="2" t="s">
        <v>128</v>
      </c>
      <c r="D640" s="2" t="s">
        <v>8</v>
      </c>
      <c r="E640" s="2"/>
      <c r="F640" s="6"/>
      <c r="G640" s="75">
        <f>+G641+G659+G679</f>
        <v>82378.899999999994</v>
      </c>
      <c r="H640" s="70">
        <f>+H641+H659+H679</f>
        <v>87154.5</v>
      </c>
    </row>
    <row r="641" spans="1:8" ht="20.25" x14ac:dyDescent="0.3">
      <c r="A641" s="29" t="s">
        <v>191</v>
      </c>
      <c r="B641" s="12" t="s">
        <v>258</v>
      </c>
      <c r="C641" s="2" t="s">
        <v>128</v>
      </c>
      <c r="D641" s="2" t="s">
        <v>59</v>
      </c>
      <c r="E641" s="2"/>
      <c r="F641" s="6"/>
      <c r="G641" s="75">
        <f t="shared" ref="G641:H641" si="273">SUM(G642)</f>
        <v>80260.5</v>
      </c>
      <c r="H641" s="70">
        <f t="shared" si="273"/>
        <v>85036.1</v>
      </c>
    </row>
    <row r="642" spans="1:8" ht="56.25" x14ac:dyDescent="0.3">
      <c r="A642" s="32" t="s">
        <v>330</v>
      </c>
      <c r="B642" s="12" t="s">
        <v>258</v>
      </c>
      <c r="C642" s="2" t="s">
        <v>128</v>
      </c>
      <c r="D642" s="2" t="s">
        <v>59</v>
      </c>
      <c r="E642" s="4" t="s">
        <v>132</v>
      </c>
      <c r="F642" s="6"/>
      <c r="G642" s="75">
        <f>SUM(G643+G647+G653)</f>
        <v>80260.5</v>
      </c>
      <c r="H642" s="70">
        <f>SUM(H643+H647+H653)</f>
        <v>85036.1</v>
      </c>
    </row>
    <row r="643" spans="1:8" ht="37.5" x14ac:dyDescent="0.3">
      <c r="A643" s="32" t="s">
        <v>354</v>
      </c>
      <c r="B643" s="12" t="s">
        <v>258</v>
      </c>
      <c r="C643" s="2" t="s">
        <v>128</v>
      </c>
      <c r="D643" s="2" t="s">
        <v>59</v>
      </c>
      <c r="E643" s="4" t="s">
        <v>140</v>
      </c>
      <c r="F643" s="6"/>
      <c r="G643" s="77">
        <f>SUM(G644)</f>
        <v>0</v>
      </c>
      <c r="H643" s="72">
        <f>SUM(H644)</f>
        <v>4775.6000000000004</v>
      </c>
    </row>
    <row r="644" spans="1:8" ht="37.5" x14ac:dyDescent="0.3">
      <c r="A644" s="32" t="s">
        <v>568</v>
      </c>
      <c r="B644" s="12" t="s">
        <v>258</v>
      </c>
      <c r="C644" s="2" t="s">
        <v>128</v>
      </c>
      <c r="D644" s="2" t="s">
        <v>59</v>
      </c>
      <c r="E644" s="8" t="s">
        <v>566</v>
      </c>
      <c r="F644" s="6"/>
      <c r="G644" s="75">
        <f t="shared" ref="G644:H645" si="274">SUM(G645)</f>
        <v>0</v>
      </c>
      <c r="H644" s="70">
        <f t="shared" si="274"/>
        <v>4775.6000000000004</v>
      </c>
    </row>
    <row r="645" spans="1:8" ht="37.5" x14ac:dyDescent="0.3">
      <c r="A645" s="32" t="s">
        <v>569</v>
      </c>
      <c r="B645" s="12" t="s">
        <v>258</v>
      </c>
      <c r="C645" s="2" t="s">
        <v>128</v>
      </c>
      <c r="D645" s="2" t="s">
        <v>59</v>
      </c>
      <c r="E645" s="8" t="s">
        <v>567</v>
      </c>
      <c r="F645" s="6"/>
      <c r="G645" s="75">
        <f t="shared" si="274"/>
        <v>0</v>
      </c>
      <c r="H645" s="70">
        <f t="shared" si="274"/>
        <v>4775.6000000000004</v>
      </c>
    </row>
    <row r="646" spans="1:8" ht="20.25" x14ac:dyDescent="0.3">
      <c r="A646" s="33" t="s">
        <v>43</v>
      </c>
      <c r="B646" s="12" t="s">
        <v>258</v>
      </c>
      <c r="C646" s="2" t="s">
        <v>128</v>
      </c>
      <c r="D646" s="2" t="s">
        <v>59</v>
      </c>
      <c r="E646" s="8" t="s">
        <v>567</v>
      </c>
      <c r="F646" s="6" t="s">
        <v>44</v>
      </c>
      <c r="G646" s="75">
        <v>0</v>
      </c>
      <c r="H646" s="70">
        <v>4775.6000000000004</v>
      </c>
    </row>
    <row r="647" spans="1:8" ht="37.5" x14ac:dyDescent="0.3">
      <c r="A647" s="32" t="s">
        <v>300</v>
      </c>
      <c r="B647" s="12" t="s">
        <v>258</v>
      </c>
      <c r="C647" s="2" t="s">
        <v>128</v>
      </c>
      <c r="D647" s="2" t="s">
        <v>59</v>
      </c>
      <c r="E647" s="4" t="s">
        <v>141</v>
      </c>
      <c r="F647" s="6"/>
      <c r="G647" s="77">
        <f t="shared" ref="G647:H647" si="275">SUM(G648)</f>
        <v>706.4</v>
      </c>
      <c r="H647" s="72">
        <f t="shared" si="275"/>
        <v>706.4</v>
      </c>
    </row>
    <row r="648" spans="1:8" ht="20.25" x14ac:dyDescent="0.3">
      <c r="A648" s="32" t="s">
        <v>36</v>
      </c>
      <c r="B648" s="12" t="s">
        <v>258</v>
      </c>
      <c r="C648" s="2" t="s">
        <v>128</v>
      </c>
      <c r="D648" s="2" t="s">
        <v>59</v>
      </c>
      <c r="E648" s="4" t="s">
        <v>231</v>
      </c>
      <c r="F648" s="6"/>
      <c r="G648" s="77">
        <f t="shared" ref="G648:H648" si="276">SUM(G649+G651)</f>
        <v>706.4</v>
      </c>
      <c r="H648" s="72">
        <f t="shared" si="276"/>
        <v>706.4</v>
      </c>
    </row>
    <row r="649" spans="1:8" ht="37.5" x14ac:dyDescent="0.3">
      <c r="A649" s="32" t="s">
        <v>219</v>
      </c>
      <c r="B649" s="12" t="s">
        <v>258</v>
      </c>
      <c r="C649" s="2" t="s">
        <v>128</v>
      </c>
      <c r="D649" s="2" t="s">
        <v>59</v>
      </c>
      <c r="E649" s="4" t="s">
        <v>338</v>
      </c>
      <c r="F649" s="6"/>
      <c r="G649" s="77">
        <f t="shared" ref="G649:H649" si="277">SUM(G650)</f>
        <v>656.4</v>
      </c>
      <c r="H649" s="72">
        <f t="shared" si="277"/>
        <v>656.4</v>
      </c>
    </row>
    <row r="650" spans="1:8" ht="20.25" x14ac:dyDescent="0.3">
      <c r="A650" s="30" t="s">
        <v>43</v>
      </c>
      <c r="B650" s="12" t="s">
        <v>258</v>
      </c>
      <c r="C650" s="2" t="s">
        <v>128</v>
      </c>
      <c r="D650" s="2" t="s">
        <v>59</v>
      </c>
      <c r="E650" s="20" t="s">
        <v>338</v>
      </c>
      <c r="F650" s="6" t="s">
        <v>44</v>
      </c>
      <c r="G650" s="75">
        <v>656.4</v>
      </c>
      <c r="H650" s="70">
        <v>656.4</v>
      </c>
    </row>
    <row r="651" spans="1:8" ht="20.25" x14ac:dyDescent="0.3">
      <c r="A651" s="32" t="s">
        <v>339</v>
      </c>
      <c r="B651" s="12" t="s">
        <v>258</v>
      </c>
      <c r="C651" s="2" t="s">
        <v>128</v>
      </c>
      <c r="D651" s="2" t="s">
        <v>59</v>
      </c>
      <c r="E651" s="4" t="s">
        <v>340</v>
      </c>
      <c r="F651" s="6"/>
      <c r="G651" s="77">
        <f t="shared" ref="G651:H651" si="278">SUM(G652)</f>
        <v>50</v>
      </c>
      <c r="H651" s="72">
        <f t="shared" si="278"/>
        <v>50</v>
      </c>
    </row>
    <row r="652" spans="1:8" ht="20.25" x14ac:dyDescent="0.3">
      <c r="A652" s="30" t="s">
        <v>43</v>
      </c>
      <c r="B652" s="12" t="s">
        <v>258</v>
      </c>
      <c r="C652" s="2" t="s">
        <v>128</v>
      </c>
      <c r="D652" s="2" t="s">
        <v>59</v>
      </c>
      <c r="E652" s="20" t="s">
        <v>340</v>
      </c>
      <c r="F652" s="6" t="s">
        <v>44</v>
      </c>
      <c r="G652" s="75">
        <v>50</v>
      </c>
      <c r="H652" s="70">
        <v>50</v>
      </c>
    </row>
    <row r="653" spans="1:8" ht="20.25" x14ac:dyDescent="0.3">
      <c r="A653" s="32" t="s">
        <v>301</v>
      </c>
      <c r="B653" s="12" t="s">
        <v>258</v>
      </c>
      <c r="C653" s="2" t="s">
        <v>128</v>
      </c>
      <c r="D653" s="2" t="s">
        <v>59</v>
      </c>
      <c r="E653" s="4" t="s">
        <v>133</v>
      </c>
      <c r="F653" s="6"/>
      <c r="G653" s="77">
        <f>SUM(+G654)</f>
        <v>79554.100000000006</v>
      </c>
      <c r="H653" s="77">
        <f>SUM(+H654)</f>
        <v>79554.100000000006</v>
      </c>
    </row>
    <row r="654" spans="1:8" ht="37.5" x14ac:dyDescent="0.3">
      <c r="A654" s="32" t="s">
        <v>334</v>
      </c>
      <c r="B654" s="12" t="s">
        <v>258</v>
      </c>
      <c r="C654" s="2" t="s">
        <v>128</v>
      </c>
      <c r="D654" s="2" t="s">
        <v>59</v>
      </c>
      <c r="E654" s="4" t="s">
        <v>220</v>
      </c>
      <c r="F654" s="6"/>
      <c r="G654" s="77">
        <f t="shared" ref="G654:H654" si="279">SUM(G655+G657)</f>
        <v>79554.100000000006</v>
      </c>
      <c r="H654" s="72">
        <f t="shared" si="279"/>
        <v>79554.100000000006</v>
      </c>
    </row>
    <row r="655" spans="1:8" ht="37.5" x14ac:dyDescent="0.3">
      <c r="A655" s="32" t="s">
        <v>341</v>
      </c>
      <c r="B655" s="12" t="s">
        <v>258</v>
      </c>
      <c r="C655" s="2" t="s">
        <v>128</v>
      </c>
      <c r="D655" s="2" t="s">
        <v>59</v>
      </c>
      <c r="E655" s="4" t="s">
        <v>342</v>
      </c>
      <c r="F655" s="6"/>
      <c r="G655" s="77">
        <f t="shared" ref="G655:H655" si="280">SUM(G656)</f>
        <v>47328.4</v>
      </c>
      <c r="H655" s="72">
        <f t="shared" si="280"/>
        <v>47328.4</v>
      </c>
    </row>
    <row r="656" spans="1:8" ht="20.25" x14ac:dyDescent="0.3">
      <c r="A656" s="30" t="s">
        <v>43</v>
      </c>
      <c r="B656" s="12" t="s">
        <v>258</v>
      </c>
      <c r="C656" s="2" t="s">
        <v>128</v>
      </c>
      <c r="D656" s="2" t="s">
        <v>59</v>
      </c>
      <c r="E656" s="20" t="s">
        <v>342</v>
      </c>
      <c r="F656" s="6" t="s">
        <v>44</v>
      </c>
      <c r="G656" s="75">
        <v>47328.4</v>
      </c>
      <c r="H656" s="70">
        <v>47328.4</v>
      </c>
    </row>
    <row r="657" spans="1:8" ht="37.5" x14ac:dyDescent="0.3">
      <c r="A657" s="32" t="s">
        <v>56</v>
      </c>
      <c r="B657" s="12" t="s">
        <v>258</v>
      </c>
      <c r="C657" s="2" t="s">
        <v>128</v>
      </c>
      <c r="D657" s="2" t="s">
        <v>59</v>
      </c>
      <c r="E657" s="4" t="s">
        <v>276</v>
      </c>
      <c r="F657" s="6"/>
      <c r="G657" s="77">
        <f t="shared" ref="G657:H657" si="281">SUM(G658)</f>
        <v>32225.7</v>
      </c>
      <c r="H657" s="72">
        <f t="shared" si="281"/>
        <v>32225.7</v>
      </c>
    </row>
    <row r="658" spans="1:8" ht="20.25" x14ac:dyDescent="0.3">
      <c r="A658" s="30" t="s">
        <v>43</v>
      </c>
      <c r="B658" s="12" t="s">
        <v>258</v>
      </c>
      <c r="C658" s="2" t="s">
        <v>128</v>
      </c>
      <c r="D658" s="2" t="s">
        <v>59</v>
      </c>
      <c r="E658" s="20" t="s">
        <v>276</v>
      </c>
      <c r="F658" s="6" t="s">
        <v>44</v>
      </c>
      <c r="G658" s="75">
        <v>32225.7</v>
      </c>
      <c r="H658" s="70">
        <v>32225.7</v>
      </c>
    </row>
    <row r="659" spans="1:8" ht="20.25" x14ac:dyDescent="0.3">
      <c r="A659" s="30" t="s">
        <v>222</v>
      </c>
      <c r="B659" s="12" t="s">
        <v>258</v>
      </c>
      <c r="C659" s="4" t="s">
        <v>128</v>
      </c>
      <c r="D659" s="4" t="s">
        <v>128</v>
      </c>
      <c r="E659" s="5"/>
      <c r="F659" s="6"/>
      <c r="G659" s="75">
        <f t="shared" ref="G659:H659" si="282">G660</f>
        <v>1813</v>
      </c>
      <c r="H659" s="70">
        <f t="shared" si="282"/>
        <v>1813</v>
      </c>
    </row>
    <row r="660" spans="1:8" ht="56.25" x14ac:dyDescent="0.3">
      <c r="A660" s="32" t="s">
        <v>330</v>
      </c>
      <c r="B660" s="12" t="s">
        <v>258</v>
      </c>
      <c r="C660" s="2" t="s">
        <v>128</v>
      </c>
      <c r="D660" s="2" t="s">
        <v>128</v>
      </c>
      <c r="E660" s="4" t="s">
        <v>132</v>
      </c>
      <c r="F660" s="6"/>
      <c r="G660" s="75">
        <f>G661+G671</f>
        <v>1813</v>
      </c>
      <c r="H660" s="70">
        <f>H661+H671</f>
        <v>1813</v>
      </c>
    </row>
    <row r="661" spans="1:8" ht="21" customHeight="1" x14ac:dyDescent="0.3">
      <c r="A661" s="32" t="s">
        <v>299</v>
      </c>
      <c r="B661" s="12" t="s">
        <v>258</v>
      </c>
      <c r="C661" s="2" t="s">
        <v>128</v>
      </c>
      <c r="D661" s="2" t="s">
        <v>128</v>
      </c>
      <c r="E661" s="20" t="s">
        <v>140</v>
      </c>
      <c r="F661" s="6"/>
      <c r="G661" s="75">
        <f>G662</f>
        <v>713</v>
      </c>
      <c r="H661" s="70">
        <f>H662</f>
        <v>713</v>
      </c>
    </row>
    <row r="662" spans="1:8" ht="20.25" x14ac:dyDescent="0.3">
      <c r="A662" s="32" t="s">
        <v>421</v>
      </c>
      <c r="B662" s="12" t="s">
        <v>258</v>
      </c>
      <c r="C662" s="2" t="s">
        <v>128</v>
      </c>
      <c r="D662" s="2" t="s">
        <v>128</v>
      </c>
      <c r="E662" s="20" t="s">
        <v>422</v>
      </c>
      <c r="F662" s="6"/>
      <c r="G662" s="75">
        <f t="shared" ref="G662:H662" si="283">G663+G665+G667+G669</f>
        <v>713</v>
      </c>
      <c r="H662" s="70">
        <f t="shared" si="283"/>
        <v>713</v>
      </c>
    </row>
    <row r="663" spans="1:8" ht="37.5" x14ac:dyDescent="0.3">
      <c r="A663" s="30" t="s">
        <v>226</v>
      </c>
      <c r="B663" s="12" t="s">
        <v>258</v>
      </c>
      <c r="C663" s="2" t="s">
        <v>128</v>
      </c>
      <c r="D663" s="2" t="s">
        <v>128</v>
      </c>
      <c r="E663" s="20" t="s">
        <v>423</v>
      </c>
      <c r="F663" s="6"/>
      <c r="G663" s="75">
        <f t="shared" ref="G663:H663" si="284">SUM(G664)</f>
        <v>360</v>
      </c>
      <c r="H663" s="70">
        <f t="shared" si="284"/>
        <v>360</v>
      </c>
    </row>
    <row r="664" spans="1:8" ht="20.25" x14ac:dyDescent="0.3">
      <c r="A664" s="29" t="s">
        <v>41</v>
      </c>
      <c r="B664" s="12" t="s">
        <v>258</v>
      </c>
      <c r="C664" s="2" t="s">
        <v>128</v>
      </c>
      <c r="D664" s="2" t="s">
        <v>128</v>
      </c>
      <c r="E664" s="20" t="s">
        <v>423</v>
      </c>
      <c r="F664" s="6" t="s">
        <v>42</v>
      </c>
      <c r="G664" s="75">
        <v>360</v>
      </c>
      <c r="H664" s="70">
        <v>360</v>
      </c>
    </row>
    <row r="665" spans="1:8" ht="20.25" x14ac:dyDescent="0.3">
      <c r="A665" s="30" t="s">
        <v>227</v>
      </c>
      <c r="B665" s="12" t="s">
        <v>258</v>
      </c>
      <c r="C665" s="2" t="s">
        <v>128</v>
      </c>
      <c r="D665" s="2" t="s">
        <v>128</v>
      </c>
      <c r="E665" s="20" t="s">
        <v>424</v>
      </c>
      <c r="F665" s="6"/>
      <c r="G665" s="75">
        <f t="shared" ref="G665:H665" si="285">SUM(G666)</f>
        <v>50</v>
      </c>
      <c r="H665" s="70">
        <f t="shared" si="285"/>
        <v>50</v>
      </c>
    </row>
    <row r="666" spans="1:8" ht="20.25" x14ac:dyDescent="0.3">
      <c r="A666" s="31" t="s">
        <v>39</v>
      </c>
      <c r="B666" s="12" t="s">
        <v>258</v>
      </c>
      <c r="C666" s="2" t="s">
        <v>128</v>
      </c>
      <c r="D666" s="2" t="s">
        <v>128</v>
      </c>
      <c r="E666" s="20" t="s">
        <v>424</v>
      </c>
      <c r="F666" s="6" t="s">
        <v>40</v>
      </c>
      <c r="G666" s="75">
        <v>50</v>
      </c>
      <c r="H666" s="70">
        <v>50</v>
      </c>
    </row>
    <row r="667" spans="1:8" ht="56.25" x14ac:dyDescent="0.3">
      <c r="A667" s="30" t="s">
        <v>228</v>
      </c>
      <c r="B667" s="12" t="s">
        <v>258</v>
      </c>
      <c r="C667" s="2" t="s">
        <v>128</v>
      </c>
      <c r="D667" s="2" t="s">
        <v>128</v>
      </c>
      <c r="E667" s="20" t="s">
        <v>425</v>
      </c>
      <c r="F667" s="6"/>
      <c r="G667" s="75">
        <f t="shared" ref="G667:H667" si="286">SUM(G668)</f>
        <v>165</v>
      </c>
      <c r="H667" s="70">
        <f t="shared" si="286"/>
        <v>165</v>
      </c>
    </row>
    <row r="668" spans="1:8" ht="20.25" x14ac:dyDescent="0.3">
      <c r="A668" s="31" t="s">
        <v>39</v>
      </c>
      <c r="B668" s="12" t="s">
        <v>258</v>
      </c>
      <c r="C668" s="2" t="s">
        <v>128</v>
      </c>
      <c r="D668" s="2" t="s">
        <v>128</v>
      </c>
      <c r="E668" s="20" t="s">
        <v>425</v>
      </c>
      <c r="F668" s="6" t="s">
        <v>40</v>
      </c>
      <c r="G668" s="75">
        <v>165</v>
      </c>
      <c r="H668" s="70">
        <v>165</v>
      </c>
    </row>
    <row r="669" spans="1:8" ht="56.25" x14ac:dyDescent="0.3">
      <c r="A669" s="30" t="s">
        <v>229</v>
      </c>
      <c r="B669" s="12" t="s">
        <v>258</v>
      </c>
      <c r="C669" s="2" t="s">
        <v>128</v>
      </c>
      <c r="D669" s="2" t="s">
        <v>128</v>
      </c>
      <c r="E669" s="20" t="s">
        <v>426</v>
      </c>
      <c r="F669" s="6"/>
      <c r="G669" s="75">
        <f t="shared" ref="G669:H669" si="287">SUM(G670)</f>
        <v>138</v>
      </c>
      <c r="H669" s="70">
        <f t="shared" si="287"/>
        <v>138</v>
      </c>
    </row>
    <row r="670" spans="1:8" ht="20.25" x14ac:dyDescent="0.3">
      <c r="A670" s="31" t="s">
        <v>39</v>
      </c>
      <c r="B670" s="12" t="s">
        <v>258</v>
      </c>
      <c r="C670" s="2" t="s">
        <v>128</v>
      </c>
      <c r="D670" s="2" t="s">
        <v>128</v>
      </c>
      <c r="E670" s="20" t="s">
        <v>426</v>
      </c>
      <c r="F670" s="6" t="s">
        <v>40</v>
      </c>
      <c r="G670" s="75">
        <v>138</v>
      </c>
      <c r="H670" s="70">
        <v>138</v>
      </c>
    </row>
    <row r="671" spans="1:8" ht="37.5" x14ac:dyDescent="0.3">
      <c r="A671" s="32" t="s">
        <v>427</v>
      </c>
      <c r="B671" s="12" t="s">
        <v>258</v>
      </c>
      <c r="C671" s="2" t="s">
        <v>128</v>
      </c>
      <c r="D671" s="2" t="s">
        <v>128</v>
      </c>
      <c r="E671" s="20" t="s">
        <v>141</v>
      </c>
      <c r="F671" s="6"/>
      <c r="G671" s="75">
        <f t="shared" ref="G671:H671" si="288">G672</f>
        <v>1100</v>
      </c>
      <c r="H671" s="70">
        <f t="shared" si="288"/>
        <v>1100</v>
      </c>
    </row>
    <row r="672" spans="1:8" ht="20.25" x14ac:dyDescent="0.3">
      <c r="A672" s="30" t="s">
        <v>36</v>
      </c>
      <c r="B672" s="12" t="s">
        <v>258</v>
      </c>
      <c r="C672" s="2" t="s">
        <v>128</v>
      </c>
      <c r="D672" s="2" t="s">
        <v>128</v>
      </c>
      <c r="E672" s="20" t="s">
        <v>231</v>
      </c>
      <c r="F672" s="6"/>
      <c r="G672" s="75">
        <f t="shared" ref="G672:H672" si="289">+G675+G677+G673</f>
        <v>1100</v>
      </c>
      <c r="H672" s="70">
        <f t="shared" si="289"/>
        <v>1100</v>
      </c>
    </row>
    <row r="673" spans="1:8" ht="56.25" x14ac:dyDescent="0.3">
      <c r="A673" s="30" t="s">
        <v>223</v>
      </c>
      <c r="B673" s="12" t="s">
        <v>258</v>
      </c>
      <c r="C673" s="2" t="s">
        <v>128</v>
      </c>
      <c r="D673" s="2" t="s">
        <v>128</v>
      </c>
      <c r="E673" s="20" t="s">
        <v>428</v>
      </c>
      <c r="F673" s="6"/>
      <c r="G673" s="75">
        <f t="shared" ref="G673:H673" si="290">SUM(G674)</f>
        <v>850</v>
      </c>
      <c r="H673" s="70">
        <f t="shared" si="290"/>
        <v>850</v>
      </c>
    </row>
    <row r="674" spans="1:8" ht="20.25" x14ac:dyDescent="0.3">
      <c r="A674" s="30" t="s">
        <v>43</v>
      </c>
      <c r="B674" s="12" t="s">
        <v>258</v>
      </c>
      <c r="C674" s="2" t="s">
        <v>128</v>
      </c>
      <c r="D674" s="2" t="s">
        <v>128</v>
      </c>
      <c r="E674" s="20" t="s">
        <v>428</v>
      </c>
      <c r="F674" s="6" t="s">
        <v>44</v>
      </c>
      <c r="G674" s="75">
        <v>850</v>
      </c>
      <c r="H674" s="70">
        <v>850</v>
      </c>
    </row>
    <row r="675" spans="1:8" ht="37.5" x14ac:dyDescent="0.3">
      <c r="A675" s="30" t="s">
        <v>224</v>
      </c>
      <c r="B675" s="12" t="s">
        <v>258</v>
      </c>
      <c r="C675" s="2" t="s">
        <v>128</v>
      </c>
      <c r="D675" s="2" t="s">
        <v>128</v>
      </c>
      <c r="E675" s="20" t="s">
        <v>429</v>
      </c>
      <c r="F675" s="6"/>
      <c r="G675" s="75">
        <f t="shared" ref="G675:H675" si="291">SUM(G676)</f>
        <v>200</v>
      </c>
      <c r="H675" s="70">
        <f t="shared" si="291"/>
        <v>200</v>
      </c>
    </row>
    <row r="676" spans="1:8" ht="37.5" x14ac:dyDescent="0.3">
      <c r="A676" s="31" t="s">
        <v>23</v>
      </c>
      <c r="B676" s="12" t="s">
        <v>258</v>
      </c>
      <c r="C676" s="2" t="s">
        <v>128</v>
      </c>
      <c r="D676" s="2" t="s">
        <v>128</v>
      </c>
      <c r="E676" s="20" t="s">
        <v>429</v>
      </c>
      <c r="F676" s="6" t="s">
        <v>24</v>
      </c>
      <c r="G676" s="75">
        <v>200</v>
      </c>
      <c r="H676" s="70">
        <v>200</v>
      </c>
    </row>
    <row r="677" spans="1:8" ht="37.5" x14ac:dyDescent="0.3">
      <c r="A677" s="30" t="s">
        <v>225</v>
      </c>
      <c r="B677" s="12" t="s">
        <v>258</v>
      </c>
      <c r="C677" s="2" t="s">
        <v>128</v>
      </c>
      <c r="D677" s="2" t="s">
        <v>128</v>
      </c>
      <c r="E677" s="20" t="s">
        <v>430</v>
      </c>
      <c r="F677" s="6"/>
      <c r="G677" s="75">
        <f t="shared" ref="G677:H677" si="292">SUM(G678)</f>
        <v>50</v>
      </c>
      <c r="H677" s="70">
        <f t="shared" si="292"/>
        <v>50</v>
      </c>
    </row>
    <row r="678" spans="1:8" ht="37.5" x14ac:dyDescent="0.3">
      <c r="A678" s="31" t="s">
        <v>23</v>
      </c>
      <c r="B678" s="12" t="s">
        <v>258</v>
      </c>
      <c r="C678" s="2" t="s">
        <v>128</v>
      </c>
      <c r="D678" s="2" t="s">
        <v>128</v>
      </c>
      <c r="E678" s="20" t="s">
        <v>430</v>
      </c>
      <c r="F678" s="6" t="s">
        <v>24</v>
      </c>
      <c r="G678" s="75">
        <v>50</v>
      </c>
      <c r="H678" s="70">
        <v>50</v>
      </c>
    </row>
    <row r="679" spans="1:8" ht="20.25" x14ac:dyDescent="0.3">
      <c r="A679" s="30" t="s">
        <v>206</v>
      </c>
      <c r="B679" s="12" t="s">
        <v>258</v>
      </c>
      <c r="C679" s="4" t="s">
        <v>128</v>
      </c>
      <c r="D679" s="4" t="s">
        <v>93</v>
      </c>
      <c r="E679" s="4"/>
      <c r="F679" s="6"/>
      <c r="G679" s="75">
        <f>G685+G680</f>
        <v>305.39999999999998</v>
      </c>
      <c r="H679" s="70">
        <f>H685+H680</f>
        <v>305.39999999999998</v>
      </c>
    </row>
    <row r="680" spans="1:8" ht="56.25" x14ac:dyDescent="0.3">
      <c r="A680" s="32" t="s">
        <v>330</v>
      </c>
      <c r="B680" s="12" t="s">
        <v>258</v>
      </c>
      <c r="C680" s="2" t="s">
        <v>128</v>
      </c>
      <c r="D680" s="2" t="s">
        <v>93</v>
      </c>
      <c r="E680" s="4" t="s">
        <v>132</v>
      </c>
      <c r="F680" s="6"/>
      <c r="G680" s="75">
        <f t="shared" ref="G680:H680" si="293">SUM(G681)</f>
        <v>180</v>
      </c>
      <c r="H680" s="70">
        <f t="shared" si="293"/>
        <v>180</v>
      </c>
    </row>
    <row r="681" spans="1:8" ht="20.25" x14ac:dyDescent="0.3">
      <c r="A681" s="41" t="s">
        <v>301</v>
      </c>
      <c r="B681" s="12" t="s">
        <v>258</v>
      </c>
      <c r="C681" s="2" t="s">
        <v>128</v>
      </c>
      <c r="D681" s="2" t="s">
        <v>93</v>
      </c>
      <c r="E681" s="4" t="s">
        <v>133</v>
      </c>
      <c r="F681" s="6"/>
      <c r="G681" s="77">
        <f t="shared" ref="G681:H683" si="294">SUM(G682)</f>
        <v>180</v>
      </c>
      <c r="H681" s="72">
        <f t="shared" si="294"/>
        <v>180</v>
      </c>
    </row>
    <row r="682" spans="1:8" ht="20.25" x14ac:dyDescent="0.3">
      <c r="A682" s="53" t="s">
        <v>50</v>
      </c>
      <c r="B682" s="12" t="s">
        <v>258</v>
      </c>
      <c r="C682" s="2" t="s">
        <v>128</v>
      </c>
      <c r="D682" s="2" t="s">
        <v>93</v>
      </c>
      <c r="E682" s="4" t="s">
        <v>134</v>
      </c>
      <c r="F682" s="6"/>
      <c r="G682" s="77">
        <f t="shared" si="294"/>
        <v>180</v>
      </c>
      <c r="H682" s="72">
        <f t="shared" si="294"/>
        <v>180</v>
      </c>
    </row>
    <row r="683" spans="1:8" ht="37.5" x14ac:dyDescent="0.3">
      <c r="A683" s="53" t="s">
        <v>343</v>
      </c>
      <c r="B683" s="12" t="s">
        <v>258</v>
      </c>
      <c r="C683" s="2" t="s">
        <v>128</v>
      </c>
      <c r="D683" s="2" t="s">
        <v>93</v>
      </c>
      <c r="E683" s="4" t="s">
        <v>135</v>
      </c>
      <c r="F683" s="6"/>
      <c r="G683" s="77">
        <f t="shared" si="294"/>
        <v>180</v>
      </c>
      <c r="H683" s="72">
        <f t="shared" si="294"/>
        <v>180</v>
      </c>
    </row>
    <row r="684" spans="1:8" ht="37.5" x14ac:dyDescent="0.3">
      <c r="A684" s="31" t="s">
        <v>136</v>
      </c>
      <c r="B684" s="12" t="s">
        <v>258</v>
      </c>
      <c r="C684" s="2" t="s">
        <v>128</v>
      </c>
      <c r="D684" s="2" t="s">
        <v>93</v>
      </c>
      <c r="E684" s="4" t="s">
        <v>135</v>
      </c>
      <c r="F684" s="6" t="s">
        <v>137</v>
      </c>
      <c r="G684" s="75">
        <v>180</v>
      </c>
      <c r="H684" s="70">
        <v>180</v>
      </c>
    </row>
    <row r="685" spans="1:8" ht="56.25" x14ac:dyDescent="0.3">
      <c r="A685" s="45" t="s">
        <v>364</v>
      </c>
      <c r="B685" s="12" t="s">
        <v>258</v>
      </c>
      <c r="C685" s="2" t="s">
        <v>128</v>
      </c>
      <c r="D685" s="2" t="s">
        <v>93</v>
      </c>
      <c r="E685" s="4" t="s">
        <v>62</v>
      </c>
      <c r="F685" s="62"/>
      <c r="G685" s="77">
        <f t="shared" ref="G685:H687" si="295">G686</f>
        <v>125.4</v>
      </c>
      <c r="H685" s="72">
        <f t="shared" si="295"/>
        <v>125.4</v>
      </c>
    </row>
    <row r="686" spans="1:8" ht="20.25" x14ac:dyDescent="0.3">
      <c r="A686" s="32" t="s">
        <v>301</v>
      </c>
      <c r="B686" s="12" t="s">
        <v>258</v>
      </c>
      <c r="C686" s="2" t="s">
        <v>128</v>
      </c>
      <c r="D686" s="2" t="s">
        <v>93</v>
      </c>
      <c r="E686" s="19" t="s">
        <v>371</v>
      </c>
      <c r="F686" s="62"/>
      <c r="G686" s="77">
        <f t="shared" si="295"/>
        <v>125.4</v>
      </c>
      <c r="H686" s="72">
        <f t="shared" si="295"/>
        <v>125.4</v>
      </c>
    </row>
    <row r="687" spans="1:8" ht="37.5" x14ac:dyDescent="0.3">
      <c r="A687" s="32" t="s">
        <v>374</v>
      </c>
      <c r="B687" s="12" t="s">
        <v>258</v>
      </c>
      <c r="C687" s="2" t="s">
        <v>128</v>
      </c>
      <c r="D687" s="2" t="s">
        <v>93</v>
      </c>
      <c r="E687" s="4" t="s">
        <v>375</v>
      </c>
      <c r="F687" s="62"/>
      <c r="G687" s="77">
        <f t="shared" si="295"/>
        <v>125.4</v>
      </c>
      <c r="H687" s="72">
        <f t="shared" si="295"/>
        <v>125.4</v>
      </c>
    </row>
    <row r="688" spans="1:8" ht="37.5" x14ac:dyDescent="0.3">
      <c r="A688" s="32" t="s">
        <v>77</v>
      </c>
      <c r="B688" s="12" t="s">
        <v>258</v>
      </c>
      <c r="C688" s="2" t="s">
        <v>128</v>
      </c>
      <c r="D688" s="2" t="s">
        <v>93</v>
      </c>
      <c r="E688" s="20" t="s">
        <v>389</v>
      </c>
      <c r="F688" s="62"/>
      <c r="G688" s="77">
        <f t="shared" ref="G688:H688" si="296">+G689</f>
        <v>125.4</v>
      </c>
      <c r="H688" s="72">
        <f t="shared" si="296"/>
        <v>125.4</v>
      </c>
    </row>
    <row r="689" spans="1:8" ht="20.25" x14ac:dyDescent="0.3">
      <c r="A689" s="30" t="s">
        <v>43</v>
      </c>
      <c r="B689" s="12" t="s">
        <v>258</v>
      </c>
      <c r="C689" s="2" t="s">
        <v>128</v>
      </c>
      <c r="D689" s="2" t="s">
        <v>93</v>
      </c>
      <c r="E689" s="20" t="s">
        <v>389</v>
      </c>
      <c r="F689" s="62" t="s">
        <v>44</v>
      </c>
      <c r="G689" s="75">
        <v>125.4</v>
      </c>
      <c r="H689" s="70">
        <v>125.4</v>
      </c>
    </row>
    <row r="690" spans="1:8" ht="20.25" x14ac:dyDescent="0.3">
      <c r="A690" s="28" t="s">
        <v>138</v>
      </c>
      <c r="B690" s="12" t="s">
        <v>258</v>
      </c>
      <c r="C690" s="2" t="s">
        <v>88</v>
      </c>
      <c r="D690" s="2" t="s">
        <v>8</v>
      </c>
      <c r="E690" s="2"/>
      <c r="F690" s="6"/>
      <c r="G690" s="75">
        <f>SUM(G691+G725)</f>
        <v>205300.5</v>
      </c>
      <c r="H690" s="70">
        <f>SUM(H691+H725)</f>
        <v>191603.3</v>
      </c>
    </row>
    <row r="691" spans="1:8" ht="20.25" x14ac:dyDescent="0.3">
      <c r="A691" s="29" t="s">
        <v>193</v>
      </c>
      <c r="B691" s="12" t="s">
        <v>258</v>
      </c>
      <c r="C691" s="2" t="s">
        <v>88</v>
      </c>
      <c r="D691" s="2" t="s">
        <v>7</v>
      </c>
      <c r="E691" s="2"/>
      <c r="F691" s="6"/>
      <c r="G691" s="75">
        <f>SUM(G692+G716)</f>
        <v>194036.6</v>
      </c>
      <c r="H691" s="70">
        <f>SUM(H692+H716)</f>
        <v>180339.4</v>
      </c>
    </row>
    <row r="692" spans="1:8" ht="56.25" x14ac:dyDescent="0.3">
      <c r="A692" s="32" t="s">
        <v>330</v>
      </c>
      <c r="B692" s="12" t="s">
        <v>258</v>
      </c>
      <c r="C692" s="2" t="s">
        <v>88</v>
      </c>
      <c r="D692" s="2" t="s">
        <v>7</v>
      </c>
      <c r="E692" s="8" t="s">
        <v>132</v>
      </c>
      <c r="F692" s="6"/>
      <c r="G692" s="75">
        <f>SUM(G693+G697+G705)</f>
        <v>193705.60000000001</v>
      </c>
      <c r="H692" s="70">
        <f>SUM(H693+H697+H705)</f>
        <v>180008.4</v>
      </c>
    </row>
    <row r="693" spans="1:8" ht="37.5" x14ac:dyDescent="0.3">
      <c r="A693" s="32" t="s">
        <v>354</v>
      </c>
      <c r="B693" s="12" t="s">
        <v>258</v>
      </c>
      <c r="C693" s="2" t="s">
        <v>88</v>
      </c>
      <c r="D693" s="2" t="s">
        <v>7</v>
      </c>
      <c r="E693" s="4" t="s">
        <v>140</v>
      </c>
      <c r="F693" s="6"/>
      <c r="G693" s="75">
        <f>SUM(G694)</f>
        <v>4773.6000000000004</v>
      </c>
      <c r="H693" s="70">
        <f>SUM(H694)</f>
        <v>4958.3</v>
      </c>
    </row>
    <row r="694" spans="1:8" ht="20.25" x14ac:dyDescent="0.3">
      <c r="A694" s="41" t="s">
        <v>22</v>
      </c>
      <c r="B694" s="12" t="s">
        <v>258</v>
      </c>
      <c r="C694" s="2" t="s">
        <v>88</v>
      </c>
      <c r="D694" s="2" t="s">
        <v>7</v>
      </c>
      <c r="E694" s="8" t="s">
        <v>230</v>
      </c>
      <c r="F694" s="6"/>
      <c r="G694" s="75">
        <f>SUM(G695)</f>
        <v>4773.6000000000004</v>
      </c>
      <c r="H694" s="70">
        <f>SUM(H695)</f>
        <v>4958.3</v>
      </c>
    </row>
    <row r="695" spans="1:8" ht="37.5" x14ac:dyDescent="0.3">
      <c r="A695" s="32" t="s">
        <v>344</v>
      </c>
      <c r="B695" s="12" t="s">
        <v>258</v>
      </c>
      <c r="C695" s="2" t="s">
        <v>88</v>
      </c>
      <c r="D695" s="2" t="s">
        <v>7</v>
      </c>
      <c r="E695" s="8" t="s">
        <v>345</v>
      </c>
      <c r="F695" s="6"/>
      <c r="G695" s="75">
        <f t="shared" ref="G695:H695" si="297">SUM(G696)</f>
        <v>4773.6000000000004</v>
      </c>
      <c r="H695" s="70">
        <f t="shared" si="297"/>
        <v>4958.3</v>
      </c>
    </row>
    <row r="696" spans="1:8" ht="20.25" x14ac:dyDescent="0.3">
      <c r="A696" s="33" t="s">
        <v>43</v>
      </c>
      <c r="B696" s="12" t="s">
        <v>258</v>
      </c>
      <c r="C696" s="2" t="s">
        <v>88</v>
      </c>
      <c r="D696" s="2" t="s">
        <v>7</v>
      </c>
      <c r="E696" s="8" t="s">
        <v>345</v>
      </c>
      <c r="F696" s="6" t="s">
        <v>44</v>
      </c>
      <c r="G696" s="75">
        <v>4773.6000000000004</v>
      </c>
      <c r="H696" s="70">
        <v>4958.3</v>
      </c>
    </row>
    <row r="697" spans="1:8" ht="37.5" x14ac:dyDescent="0.3">
      <c r="A697" s="32" t="s">
        <v>300</v>
      </c>
      <c r="B697" s="12" t="s">
        <v>258</v>
      </c>
      <c r="C697" s="2" t="s">
        <v>88</v>
      </c>
      <c r="D697" s="2" t="s">
        <v>7</v>
      </c>
      <c r="E697" s="4" t="s">
        <v>141</v>
      </c>
      <c r="F697" s="6"/>
      <c r="G697" s="75">
        <f t="shared" ref="G697:H697" si="298">SUM(G698)</f>
        <v>6269.1</v>
      </c>
      <c r="H697" s="70">
        <f t="shared" si="298"/>
        <v>6269.1</v>
      </c>
    </row>
    <row r="698" spans="1:8" ht="20.25" x14ac:dyDescent="0.3">
      <c r="A698" s="41" t="s">
        <v>36</v>
      </c>
      <c r="B698" s="12" t="s">
        <v>258</v>
      </c>
      <c r="C698" s="2" t="s">
        <v>88</v>
      </c>
      <c r="D698" s="2" t="s">
        <v>7</v>
      </c>
      <c r="E698" s="8" t="s">
        <v>231</v>
      </c>
      <c r="F698" s="6"/>
      <c r="G698" s="75">
        <f>SUM(G699+G701+G703)</f>
        <v>6269.1</v>
      </c>
      <c r="H698" s="75">
        <f>SUM(H699+H701+H703)</f>
        <v>6269.1</v>
      </c>
    </row>
    <row r="699" spans="1:8" ht="37.5" x14ac:dyDescent="0.3">
      <c r="A699" s="32" t="s">
        <v>232</v>
      </c>
      <c r="B699" s="12" t="s">
        <v>258</v>
      </c>
      <c r="C699" s="2" t="s">
        <v>88</v>
      </c>
      <c r="D699" s="2" t="s">
        <v>7</v>
      </c>
      <c r="E699" s="8" t="s">
        <v>346</v>
      </c>
      <c r="F699" s="6"/>
      <c r="G699" s="75">
        <f t="shared" ref="G699:H699" si="299">SUM(G700)</f>
        <v>5394.3</v>
      </c>
      <c r="H699" s="70">
        <f t="shared" si="299"/>
        <v>5394.3</v>
      </c>
    </row>
    <row r="700" spans="1:8" ht="20.25" x14ac:dyDescent="0.3">
      <c r="A700" s="33" t="s">
        <v>43</v>
      </c>
      <c r="B700" s="12" t="s">
        <v>258</v>
      </c>
      <c r="C700" s="2" t="s">
        <v>88</v>
      </c>
      <c r="D700" s="2" t="s">
        <v>7</v>
      </c>
      <c r="E700" s="8" t="s">
        <v>347</v>
      </c>
      <c r="F700" s="6" t="s">
        <v>44</v>
      </c>
      <c r="G700" s="75">
        <v>5394.3</v>
      </c>
      <c r="H700" s="70">
        <v>5394.3</v>
      </c>
    </row>
    <row r="701" spans="1:8" ht="56.25" x14ac:dyDescent="0.3">
      <c r="A701" s="32" t="s">
        <v>233</v>
      </c>
      <c r="B701" s="12" t="s">
        <v>258</v>
      </c>
      <c r="C701" s="2" t="s">
        <v>88</v>
      </c>
      <c r="D701" s="2" t="s">
        <v>7</v>
      </c>
      <c r="E701" s="8" t="s">
        <v>348</v>
      </c>
      <c r="F701" s="6"/>
      <c r="G701" s="75">
        <f t="shared" ref="G701:H701" si="300">SUM(G702)</f>
        <v>574.79999999999995</v>
      </c>
      <c r="H701" s="70">
        <f t="shared" si="300"/>
        <v>574.79999999999995</v>
      </c>
    </row>
    <row r="702" spans="1:8" ht="20.25" x14ac:dyDescent="0.3">
      <c r="A702" s="33" t="s">
        <v>43</v>
      </c>
      <c r="B702" s="12" t="s">
        <v>258</v>
      </c>
      <c r="C702" s="2" t="s">
        <v>88</v>
      </c>
      <c r="D702" s="2" t="s">
        <v>7</v>
      </c>
      <c r="E702" s="8" t="s">
        <v>349</v>
      </c>
      <c r="F702" s="6" t="s">
        <v>44</v>
      </c>
      <c r="G702" s="75">
        <v>574.79999999999995</v>
      </c>
      <c r="H702" s="70">
        <v>574.79999999999995</v>
      </c>
    </row>
    <row r="703" spans="1:8" ht="20.25" x14ac:dyDescent="0.3">
      <c r="A703" s="41" t="s">
        <v>339</v>
      </c>
      <c r="B703" s="12" t="s">
        <v>258</v>
      </c>
      <c r="C703" s="2" t="s">
        <v>88</v>
      </c>
      <c r="D703" s="2" t="s">
        <v>7</v>
      </c>
      <c r="E703" s="8" t="s">
        <v>350</v>
      </c>
      <c r="F703" s="6"/>
      <c r="G703" s="75">
        <f t="shared" ref="G703:H703" si="301">SUM(G704)</f>
        <v>300</v>
      </c>
      <c r="H703" s="70">
        <f t="shared" si="301"/>
        <v>300</v>
      </c>
    </row>
    <row r="704" spans="1:8" ht="20.25" x14ac:dyDescent="0.3">
      <c r="A704" s="33" t="s">
        <v>43</v>
      </c>
      <c r="B704" s="12" t="s">
        <v>258</v>
      </c>
      <c r="C704" s="2" t="s">
        <v>88</v>
      </c>
      <c r="D704" s="2" t="s">
        <v>7</v>
      </c>
      <c r="E704" s="8" t="s">
        <v>340</v>
      </c>
      <c r="F704" s="6" t="s">
        <v>44</v>
      </c>
      <c r="G704" s="75">
        <v>300</v>
      </c>
      <c r="H704" s="70">
        <v>300</v>
      </c>
    </row>
    <row r="705" spans="1:8" ht="20.25" x14ac:dyDescent="0.3">
      <c r="A705" s="41" t="s">
        <v>301</v>
      </c>
      <c r="B705" s="12" t="s">
        <v>258</v>
      </c>
      <c r="C705" s="2" t="s">
        <v>88</v>
      </c>
      <c r="D705" s="2" t="s">
        <v>7</v>
      </c>
      <c r="E705" s="4" t="s">
        <v>133</v>
      </c>
      <c r="F705" s="6"/>
      <c r="G705" s="75">
        <f>SUM(G706+G709)</f>
        <v>182662.9</v>
      </c>
      <c r="H705" s="75">
        <f>SUM(H706+H709)</f>
        <v>168781</v>
      </c>
    </row>
    <row r="706" spans="1:8" ht="20.25" x14ac:dyDescent="0.3">
      <c r="A706" s="41" t="s">
        <v>194</v>
      </c>
      <c r="B706" s="12" t="s">
        <v>258</v>
      </c>
      <c r="C706" s="2" t="s">
        <v>88</v>
      </c>
      <c r="D706" s="2" t="s">
        <v>7</v>
      </c>
      <c r="E706" s="8" t="s">
        <v>217</v>
      </c>
      <c r="F706" s="6"/>
      <c r="G706" s="75">
        <f t="shared" ref="G706:H707" si="302">SUM(G707)</f>
        <v>1543.8</v>
      </c>
      <c r="H706" s="70">
        <f t="shared" si="302"/>
        <v>0</v>
      </c>
    </row>
    <row r="707" spans="1:8" ht="20.25" x14ac:dyDescent="0.3">
      <c r="A707" s="32" t="s">
        <v>332</v>
      </c>
      <c r="B707" s="12" t="s">
        <v>258</v>
      </c>
      <c r="C707" s="2" t="s">
        <v>88</v>
      </c>
      <c r="D707" s="2" t="s">
        <v>7</v>
      </c>
      <c r="E707" s="8" t="s">
        <v>218</v>
      </c>
      <c r="F707" s="6"/>
      <c r="G707" s="75">
        <f t="shared" si="302"/>
        <v>1543.8</v>
      </c>
      <c r="H707" s="70">
        <f t="shared" si="302"/>
        <v>0</v>
      </c>
    </row>
    <row r="708" spans="1:8" ht="20.25" x14ac:dyDescent="0.3">
      <c r="A708" s="33" t="s">
        <v>43</v>
      </c>
      <c r="B708" s="12" t="s">
        <v>258</v>
      </c>
      <c r="C708" s="2" t="s">
        <v>88</v>
      </c>
      <c r="D708" s="2" t="s">
        <v>7</v>
      </c>
      <c r="E708" s="8" t="s">
        <v>218</v>
      </c>
      <c r="F708" s="6" t="s">
        <v>44</v>
      </c>
      <c r="G708" s="75">
        <v>1543.8</v>
      </c>
      <c r="H708" s="70">
        <v>0</v>
      </c>
    </row>
    <row r="709" spans="1:8" ht="37.5" x14ac:dyDescent="0.3">
      <c r="A709" s="32" t="s">
        <v>334</v>
      </c>
      <c r="B709" s="12" t="s">
        <v>258</v>
      </c>
      <c r="C709" s="2" t="s">
        <v>88</v>
      </c>
      <c r="D709" s="2" t="s">
        <v>7</v>
      </c>
      <c r="E709" s="8" t="s">
        <v>220</v>
      </c>
      <c r="F709" s="6"/>
      <c r="G709" s="75">
        <f t="shared" ref="G709:H709" si="303">SUM(G710+G712+G714)</f>
        <v>181119.1</v>
      </c>
      <c r="H709" s="70">
        <f t="shared" si="303"/>
        <v>168781</v>
      </c>
    </row>
    <row r="710" spans="1:8" ht="20.25" x14ac:dyDescent="0.3">
      <c r="A710" s="32" t="s">
        <v>351</v>
      </c>
      <c r="B710" s="12" t="s">
        <v>258</v>
      </c>
      <c r="C710" s="2" t="s">
        <v>88</v>
      </c>
      <c r="D710" s="2" t="s">
        <v>7</v>
      </c>
      <c r="E710" s="8" t="s">
        <v>221</v>
      </c>
      <c r="F710" s="6"/>
      <c r="G710" s="75">
        <f t="shared" ref="G710:H710" si="304">SUM(G711)</f>
        <v>33973.5</v>
      </c>
      <c r="H710" s="70">
        <f t="shared" si="304"/>
        <v>33503.1</v>
      </c>
    </row>
    <row r="711" spans="1:8" ht="20.25" x14ac:dyDescent="0.3">
      <c r="A711" s="33" t="s">
        <v>43</v>
      </c>
      <c r="B711" s="12" t="s">
        <v>258</v>
      </c>
      <c r="C711" s="2" t="s">
        <v>88</v>
      </c>
      <c r="D711" s="2" t="s">
        <v>7</v>
      </c>
      <c r="E711" s="8" t="s">
        <v>221</v>
      </c>
      <c r="F711" s="6" t="s">
        <v>44</v>
      </c>
      <c r="G711" s="75">
        <v>33973.5</v>
      </c>
      <c r="H711" s="70">
        <v>33503.1</v>
      </c>
    </row>
    <row r="712" spans="1:8" ht="20.25" x14ac:dyDescent="0.3">
      <c r="A712" s="41" t="s">
        <v>335</v>
      </c>
      <c r="B712" s="12" t="s">
        <v>258</v>
      </c>
      <c r="C712" s="2" t="s">
        <v>88</v>
      </c>
      <c r="D712" s="2" t="s">
        <v>7</v>
      </c>
      <c r="E712" s="8" t="s">
        <v>336</v>
      </c>
      <c r="F712" s="6"/>
      <c r="G712" s="75">
        <f t="shared" ref="G712:H712" si="305">SUM(G713)</f>
        <v>81161.100000000006</v>
      </c>
      <c r="H712" s="70">
        <f t="shared" si="305"/>
        <v>69293.399999999994</v>
      </c>
    </row>
    <row r="713" spans="1:8" ht="20.25" x14ac:dyDescent="0.3">
      <c r="A713" s="33" t="s">
        <v>43</v>
      </c>
      <c r="B713" s="12" t="s">
        <v>258</v>
      </c>
      <c r="C713" s="2" t="s">
        <v>88</v>
      </c>
      <c r="D713" s="2" t="s">
        <v>7</v>
      </c>
      <c r="E713" s="8" t="s">
        <v>336</v>
      </c>
      <c r="F713" s="6" t="s">
        <v>44</v>
      </c>
      <c r="G713" s="75">
        <v>81161.100000000006</v>
      </c>
      <c r="H713" s="70">
        <v>69293.399999999994</v>
      </c>
    </row>
    <row r="714" spans="1:8" ht="37.5" x14ac:dyDescent="0.3">
      <c r="A714" s="32" t="s">
        <v>352</v>
      </c>
      <c r="B714" s="12" t="s">
        <v>258</v>
      </c>
      <c r="C714" s="2" t="s">
        <v>88</v>
      </c>
      <c r="D714" s="2" t="s">
        <v>7</v>
      </c>
      <c r="E714" s="8" t="s">
        <v>276</v>
      </c>
      <c r="F714" s="6"/>
      <c r="G714" s="75">
        <f t="shared" ref="G714:H714" si="306">SUM(G715)</f>
        <v>65984.5</v>
      </c>
      <c r="H714" s="70">
        <f t="shared" si="306"/>
        <v>65984.5</v>
      </c>
    </row>
    <row r="715" spans="1:8" ht="20.25" x14ac:dyDescent="0.3">
      <c r="A715" s="33" t="s">
        <v>43</v>
      </c>
      <c r="B715" s="12" t="s">
        <v>258</v>
      </c>
      <c r="C715" s="2" t="s">
        <v>88</v>
      </c>
      <c r="D715" s="2" t="s">
        <v>7</v>
      </c>
      <c r="E715" s="8" t="s">
        <v>276</v>
      </c>
      <c r="F715" s="6" t="s">
        <v>44</v>
      </c>
      <c r="G715" s="75">
        <v>65984.5</v>
      </c>
      <c r="H715" s="70">
        <v>65984.5</v>
      </c>
    </row>
    <row r="716" spans="1:8" ht="52.5" customHeight="1" x14ac:dyDescent="0.3">
      <c r="A716" s="29" t="s">
        <v>432</v>
      </c>
      <c r="B716" s="12" t="s">
        <v>258</v>
      </c>
      <c r="C716" s="2" t="s">
        <v>88</v>
      </c>
      <c r="D716" s="2" t="s">
        <v>7</v>
      </c>
      <c r="E716" s="4" t="s">
        <v>21</v>
      </c>
      <c r="F716" s="6"/>
      <c r="G716" s="75">
        <f t="shared" ref="G716:H716" si="307">+G721+G717</f>
        <v>331</v>
      </c>
      <c r="H716" s="70">
        <f t="shared" si="307"/>
        <v>331</v>
      </c>
    </row>
    <row r="717" spans="1:8" ht="37.5" x14ac:dyDescent="0.3">
      <c r="A717" s="45" t="s">
        <v>300</v>
      </c>
      <c r="B717" s="12" t="s">
        <v>258</v>
      </c>
      <c r="C717" s="2" t="s">
        <v>88</v>
      </c>
      <c r="D717" s="2" t="s">
        <v>7</v>
      </c>
      <c r="E717" s="4" t="s">
        <v>51</v>
      </c>
      <c r="F717" s="6"/>
      <c r="G717" s="75">
        <f t="shared" ref="G717:H718" si="308">+G718</f>
        <v>81</v>
      </c>
      <c r="H717" s="70">
        <f t="shared" si="308"/>
        <v>81</v>
      </c>
    </row>
    <row r="718" spans="1:8" ht="37.5" x14ac:dyDescent="0.3">
      <c r="A718" s="29" t="s">
        <v>547</v>
      </c>
      <c r="B718" s="12" t="s">
        <v>258</v>
      </c>
      <c r="C718" s="2" t="s">
        <v>88</v>
      </c>
      <c r="D718" s="2" t="s">
        <v>7</v>
      </c>
      <c r="E718" s="2" t="s">
        <v>546</v>
      </c>
      <c r="F718" s="6"/>
      <c r="G718" s="75">
        <f t="shared" si="308"/>
        <v>81</v>
      </c>
      <c r="H718" s="70">
        <f t="shared" si="308"/>
        <v>81</v>
      </c>
    </row>
    <row r="719" spans="1:8" ht="37.5" x14ac:dyDescent="0.3">
      <c r="A719" s="29" t="s">
        <v>234</v>
      </c>
      <c r="B719" s="12" t="s">
        <v>258</v>
      </c>
      <c r="C719" s="2" t="s">
        <v>88</v>
      </c>
      <c r="D719" s="2" t="s">
        <v>7</v>
      </c>
      <c r="E719" s="2" t="s">
        <v>548</v>
      </c>
      <c r="F719" s="6"/>
      <c r="G719" s="75">
        <f t="shared" ref="G719:H719" si="309">G720</f>
        <v>81</v>
      </c>
      <c r="H719" s="70">
        <f t="shared" si="309"/>
        <v>81</v>
      </c>
    </row>
    <row r="720" spans="1:8" ht="20.25" x14ac:dyDescent="0.3">
      <c r="A720" s="33" t="s">
        <v>43</v>
      </c>
      <c r="B720" s="12" t="s">
        <v>258</v>
      </c>
      <c r="C720" s="2" t="s">
        <v>88</v>
      </c>
      <c r="D720" s="2" t="s">
        <v>7</v>
      </c>
      <c r="E720" s="2" t="s">
        <v>548</v>
      </c>
      <c r="F720" s="6" t="s">
        <v>44</v>
      </c>
      <c r="G720" s="75">
        <v>81</v>
      </c>
      <c r="H720" s="70">
        <v>81</v>
      </c>
    </row>
    <row r="721" spans="1:8" ht="20.25" x14ac:dyDescent="0.3">
      <c r="A721" s="45" t="s">
        <v>301</v>
      </c>
      <c r="B721" s="12" t="s">
        <v>258</v>
      </c>
      <c r="C721" s="2" t="s">
        <v>88</v>
      </c>
      <c r="D721" s="2" t="s">
        <v>7</v>
      </c>
      <c r="E721" s="4" t="s">
        <v>433</v>
      </c>
      <c r="F721" s="6"/>
      <c r="G721" s="75">
        <f t="shared" ref="G721:H722" si="310">+G722</f>
        <v>250</v>
      </c>
      <c r="H721" s="70">
        <f t="shared" si="310"/>
        <v>250</v>
      </c>
    </row>
    <row r="722" spans="1:8" ht="37.5" x14ac:dyDescent="0.3">
      <c r="A722" s="29" t="s">
        <v>37</v>
      </c>
      <c r="B722" s="12" t="s">
        <v>258</v>
      </c>
      <c r="C722" s="2" t="s">
        <v>88</v>
      </c>
      <c r="D722" s="2" t="s">
        <v>7</v>
      </c>
      <c r="E722" s="2" t="s">
        <v>434</v>
      </c>
      <c r="F722" s="6"/>
      <c r="G722" s="75">
        <f t="shared" si="310"/>
        <v>250</v>
      </c>
      <c r="H722" s="70">
        <f t="shared" si="310"/>
        <v>250</v>
      </c>
    </row>
    <row r="723" spans="1:8" ht="37.5" x14ac:dyDescent="0.3">
      <c r="A723" s="32" t="s">
        <v>288</v>
      </c>
      <c r="B723" s="12" t="s">
        <v>258</v>
      </c>
      <c r="C723" s="2" t="s">
        <v>88</v>
      </c>
      <c r="D723" s="2" t="s">
        <v>7</v>
      </c>
      <c r="E723" s="2" t="s">
        <v>528</v>
      </c>
      <c r="F723" s="6"/>
      <c r="G723" s="75">
        <f t="shared" ref="G723:H723" si="311">+G724</f>
        <v>250</v>
      </c>
      <c r="H723" s="70">
        <f t="shared" si="311"/>
        <v>250</v>
      </c>
    </row>
    <row r="724" spans="1:8" ht="20.25" x14ac:dyDescent="0.3">
      <c r="A724" s="30" t="s">
        <v>43</v>
      </c>
      <c r="B724" s="12" t="s">
        <v>258</v>
      </c>
      <c r="C724" s="2" t="s">
        <v>88</v>
      </c>
      <c r="D724" s="2" t="s">
        <v>7</v>
      </c>
      <c r="E724" s="2" t="s">
        <v>528</v>
      </c>
      <c r="F724" s="6" t="s">
        <v>44</v>
      </c>
      <c r="G724" s="75">
        <v>250</v>
      </c>
      <c r="H724" s="70">
        <v>250</v>
      </c>
    </row>
    <row r="725" spans="1:8" ht="20.25" x14ac:dyDescent="0.3">
      <c r="A725" s="29" t="s">
        <v>139</v>
      </c>
      <c r="B725" s="12" t="s">
        <v>258</v>
      </c>
      <c r="C725" s="2" t="s">
        <v>88</v>
      </c>
      <c r="D725" s="2" t="s">
        <v>20</v>
      </c>
      <c r="E725" s="2"/>
      <c r="F725" s="6"/>
      <c r="G725" s="75">
        <f>+G726+G737</f>
        <v>11263.900000000001</v>
      </c>
      <c r="H725" s="70">
        <f>+H726+H737</f>
        <v>11263.900000000001</v>
      </c>
    </row>
    <row r="726" spans="1:8" ht="56.25" x14ac:dyDescent="0.3">
      <c r="A726" s="32" t="s">
        <v>330</v>
      </c>
      <c r="B726" s="12" t="s">
        <v>258</v>
      </c>
      <c r="C726" s="2" t="s">
        <v>88</v>
      </c>
      <c r="D726" s="2" t="s">
        <v>20</v>
      </c>
      <c r="E726" s="2" t="s">
        <v>132</v>
      </c>
      <c r="F726" s="6"/>
      <c r="G726" s="75">
        <f t="shared" ref="G726:H726" si="312">+G727</f>
        <v>11108.900000000001</v>
      </c>
      <c r="H726" s="70">
        <f t="shared" si="312"/>
        <v>11108.900000000001</v>
      </c>
    </row>
    <row r="727" spans="1:8" ht="20.25" x14ac:dyDescent="0.3">
      <c r="A727" s="41" t="s">
        <v>301</v>
      </c>
      <c r="B727" s="12" t="s">
        <v>258</v>
      </c>
      <c r="C727" s="2" t="s">
        <v>88</v>
      </c>
      <c r="D727" s="2" t="s">
        <v>20</v>
      </c>
      <c r="E727" s="4" t="s">
        <v>133</v>
      </c>
      <c r="F727" s="6"/>
      <c r="G727" s="75">
        <f t="shared" ref="G727:H727" si="313">+G728+G734</f>
        <v>11108.900000000001</v>
      </c>
      <c r="H727" s="70">
        <f t="shared" si="313"/>
        <v>11108.900000000001</v>
      </c>
    </row>
    <row r="728" spans="1:8" ht="37.5" x14ac:dyDescent="0.3">
      <c r="A728" s="32" t="s">
        <v>334</v>
      </c>
      <c r="B728" s="12" t="s">
        <v>258</v>
      </c>
      <c r="C728" s="2" t="s">
        <v>88</v>
      </c>
      <c r="D728" s="2" t="s">
        <v>20</v>
      </c>
      <c r="E728" s="8" t="s">
        <v>220</v>
      </c>
      <c r="F728" s="6"/>
      <c r="G728" s="75">
        <f t="shared" ref="G728:H728" si="314">G732+G729</f>
        <v>10340.900000000001</v>
      </c>
      <c r="H728" s="70">
        <f t="shared" si="314"/>
        <v>10340.900000000001</v>
      </c>
    </row>
    <row r="729" spans="1:8" ht="20.25" x14ac:dyDescent="0.3">
      <c r="A729" s="45" t="s">
        <v>235</v>
      </c>
      <c r="B729" s="12" t="s">
        <v>258</v>
      </c>
      <c r="C729" s="2" t="s">
        <v>88</v>
      </c>
      <c r="D729" s="2" t="s">
        <v>20</v>
      </c>
      <c r="E729" s="8" t="s">
        <v>353</v>
      </c>
      <c r="F729" s="6"/>
      <c r="G729" s="75">
        <f t="shared" ref="G729:H729" si="315">+G730+G731</f>
        <v>6945.2000000000007</v>
      </c>
      <c r="H729" s="70">
        <f t="shared" si="315"/>
        <v>6945.2000000000007</v>
      </c>
    </row>
    <row r="730" spans="1:8" ht="37.5" x14ac:dyDescent="0.3">
      <c r="A730" s="31" t="s">
        <v>18</v>
      </c>
      <c r="B730" s="12" t="s">
        <v>258</v>
      </c>
      <c r="C730" s="4" t="s">
        <v>88</v>
      </c>
      <c r="D730" s="4" t="s">
        <v>20</v>
      </c>
      <c r="E730" s="8" t="s">
        <v>353</v>
      </c>
      <c r="F730" s="62" t="s">
        <v>19</v>
      </c>
      <c r="G730" s="75">
        <v>6492.6</v>
      </c>
      <c r="H730" s="70">
        <v>6492.6</v>
      </c>
    </row>
    <row r="731" spans="1:8" ht="37.5" x14ac:dyDescent="0.3">
      <c r="A731" s="31" t="s">
        <v>23</v>
      </c>
      <c r="B731" s="12" t="s">
        <v>258</v>
      </c>
      <c r="C731" s="4" t="s">
        <v>88</v>
      </c>
      <c r="D731" s="4" t="s">
        <v>20</v>
      </c>
      <c r="E731" s="8" t="s">
        <v>353</v>
      </c>
      <c r="F731" s="62" t="s">
        <v>24</v>
      </c>
      <c r="G731" s="75">
        <v>452.6</v>
      </c>
      <c r="H731" s="70">
        <v>452.6</v>
      </c>
    </row>
    <row r="732" spans="1:8" ht="37.5" x14ac:dyDescent="0.3">
      <c r="A732" s="30" t="s">
        <v>56</v>
      </c>
      <c r="B732" s="12" t="s">
        <v>258</v>
      </c>
      <c r="C732" s="2" t="s">
        <v>88</v>
      </c>
      <c r="D732" s="2" t="s">
        <v>20</v>
      </c>
      <c r="E732" s="4" t="s">
        <v>276</v>
      </c>
      <c r="F732" s="61"/>
      <c r="G732" s="75">
        <f t="shared" ref="G732:H732" si="316">+G733</f>
        <v>3395.7</v>
      </c>
      <c r="H732" s="70">
        <f t="shared" si="316"/>
        <v>3395.7</v>
      </c>
    </row>
    <row r="733" spans="1:8" ht="37.5" x14ac:dyDescent="0.3">
      <c r="A733" s="31" t="s">
        <v>18</v>
      </c>
      <c r="B733" s="12" t="s">
        <v>258</v>
      </c>
      <c r="C733" s="2" t="s">
        <v>88</v>
      </c>
      <c r="D733" s="2" t="s">
        <v>20</v>
      </c>
      <c r="E733" s="2" t="s">
        <v>276</v>
      </c>
      <c r="F733" s="6" t="s">
        <v>19</v>
      </c>
      <c r="G733" s="75">
        <v>3395.7</v>
      </c>
      <c r="H733" s="70">
        <v>3395.7</v>
      </c>
    </row>
    <row r="734" spans="1:8" ht="20.25" x14ac:dyDescent="0.3">
      <c r="A734" s="54" t="s">
        <v>50</v>
      </c>
      <c r="B734" s="12" t="s">
        <v>258</v>
      </c>
      <c r="C734" s="2" t="s">
        <v>88</v>
      </c>
      <c r="D734" s="2" t="s">
        <v>20</v>
      </c>
      <c r="E734" s="20" t="s">
        <v>134</v>
      </c>
      <c r="F734" s="6"/>
      <c r="G734" s="75">
        <f t="shared" ref="G734:H734" si="317">SUM(G735)</f>
        <v>768</v>
      </c>
      <c r="H734" s="70">
        <f t="shared" si="317"/>
        <v>768</v>
      </c>
    </row>
    <row r="735" spans="1:8" ht="37.5" x14ac:dyDescent="0.3">
      <c r="A735" s="54" t="s">
        <v>343</v>
      </c>
      <c r="B735" s="12" t="s">
        <v>258</v>
      </c>
      <c r="C735" s="2" t="s">
        <v>88</v>
      </c>
      <c r="D735" s="2" t="s">
        <v>20</v>
      </c>
      <c r="E735" s="20" t="s">
        <v>135</v>
      </c>
      <c r="F735" s="6"/>
      <c r="G735" s="75">
        <f t="shared" ref="G735:H735" si="318">SUM(G736)</f>
        <v>768</v>
      </c>
      <c r="H735" s="70">
        <f t="shared" si="318"/>
        <v>768</v>
      </c>
    </row>
    <row r="736" spans="1:8" ht="37.5" x14ac:dyDescent="0.3">
      <c r="A736" s="36" t="s">
        <v>136</v>
      </c>
      <c r="B736" s="12" t="s">
        <v>258</v>
      </c>
      <c r="C736" s="2" t="s">
        <v>88</v>
      </c>
      <c r="D736" s="2" t="s">
        <v>20</v>
      </c>
      <c r="E736" s="8" t="s">
        <v>135</v>
      </c>
      <c r="F736" s="6" t="s">
        <v>137</v>
      </c>
      <c r="G736" s="75">
        <v>768</v>
      </c>
      <c r="H736" s="70">
        <v>768</v>
      </c>
    </row>
    <row r="737" spans="1:8" ht="56.25" x14ac:dyDescent="0.3">
      <c r="A737" s="45" t="s">
        <v>364</v>
      </c>
      <c r="B737" s="12" t="s">
        <v>258</v>
      </c>
      <c r="C737" s="2" t="s">
        <v>88</v>
      </c>
      <c r="D737" s="2" t="s">
        <v>20</v>
      </c>
      <c r="E737" s="20" t="s">
        <v>62</v>
      </c>
      <c r="F737" s="62"/>
      <c r="G737" s="75">
        <f t="shared" ref="G737:H738" si="319">G738</f>
        <v>155</v>
      </c>
      <c r="H737" s="70">
        <f t="shared" si="319"/>
        <v>155</v>
      </c>
    </row>
    <row r="738" spans="1:8" ht="20.25" x14ac:dyDescent="0.3">
      <c r="A738" s="32" t="s">
        <v>301</v>
      </c>
      <c r="B738" s="12" t="s">
        <v>258</v>
      </c>
      <c r="C738" s="2" t="s">
        <v>88</v>
      </c>
      <c r="D738" s="2" t="s">
        <v>20</v>
      </c>
      <c r="E738" s="19" t="s">
        <v>371</v>
      </c>
      <c r="F738" s="62"/>
      <c r="G738" s="75">
        <f t="shared" si="319"/>
        <v>155</v>
      </c>
      <c r="H738" s="70">
        <f t="shared" si="319"/>
        <v>155</v>
      </c>
    </row>
    <row r="739" spans="1:8" ht="37.5" x14ac:dyDescent="0.3">
      <c r="A739" s="32" t="s">
        <v>374</v>
      </c>
      <c r="B739" s="12" t="s">
        <v>258</v>
      </c>
      <c r="C739" s="2" t="s">
        <v>88</v>
      </c>
      <c r="D739" s="2" t="s">
        <v>20</v>
      </c>
      <c r="E739" s="19" t="s">
        <v>375</v>
      </c>
      <c r="F739" s="62"/>
      <c r="G739" s="75">
        <f t="shared" ref="G739:H739" si="320">G740+G742</f>
        <v>155</v>
      </c>
      <c r="H739" s="70">
        <f t="shared" si="320"/>
        <v>155</v>
      </c>
    </row>
    <row r="740" spans="1:8" ht="20.25" x14ac:dyDescent="0.3">
      <c r="A740" s="32" t="s">
        <v>75</v>
      </c>
      <c r="B740" s="12" t="s">
        <v>258</v>
      </c>
      <c r="C740" s="2" t="s">
        <v>88</v>
      </c>
      <c r="D740" s="2" t="s">
        <v>20</v>
      </c>
      <c r="E740" s="20" t="s">
        <v>383</v>
      </c>
      <c r="F740" s="62"/>
      <c r="G740" s="75">
        <f t="shared" ref="G740:H740" si="321">SUM(G741)</f>
        <v>50</v>
      </c>
      <c r="H740" s="70">
        <f t="shared" si="321"/>
        <v>50</v>
      </c>
    </row>
    <row r="741" spans="1:8" ht="37.5" x14ac:dyDescent="0.3">
      <c r="A741" s="36" t="s">
        <v>23</v>
      </c>
      <c r="B741" s="12" t="s">
        <v>258</v>
      </c>
      <c r="C741" s="2" t="s">
        <v>88</v>
      </c>
      <c r="D741" s="2" t="s">
        <v>20</v>
      </c>
      <c r="E741" s="20" t="s">
        <v>383</v>
      </c>
      <c r="F741" s="62" t="s">
        <v>24</v>
      </c>
      <c r="G741" s="75">
        <v>50</v>
      </c>
      <c r="H741" s="70">
        <v>50</v>
      </c>
    </row>
    <row r="742" spans="1:8" ht="20.25" x14ac:dyDescent="0.3">
      <c r="A742" s="41" t="s">
        <v>392</v>
      </c>
      <c r="B742" s="12" t="s">
        <v>258</v>
      </c>
      <c r="C742" s="2" t="s">
        <v>88</v>
      </c>
      <c r="D742" s="2" t="s">
        <v>20</v>
      </c>
      <c r="E742" s="20" t="s">
        <v>393</v>
      </c>
      <c r="F742" s="62"/>
      <c r="G742" s="75">
        <f t="shared" ref="G742:H742" si="322">SUM(G743)</f>
        <v>105</v>
      </c>
      <c r="H742" s="70">
        <f t="shared" si="322"/>
        <v>105</v>
      </c>
    </row>
    <row r="743" spans="1:8" ht="37.5" x14ac:dyDescent="0.3">
      <c r="A743" s="36" t="s">
        <v>23</v>
      </c>
      <c r="B743" s="12" t="s">
        <v>258</v>
      </c>
      <c r="C743" s="4" t="s">
        <v>88</v>
      </c>
      <c r="D743" s="4" t="s">
        <v>20</v>
      </c>
      <c r="E743" s="20" t="s">
        <v>393</v>
      </c>
      <c r="F743" s="62" t="s">
        <v>24</v>
      </c>
      <c r="G743" s="75">
        <v>105</v>
      </c>
      <c r="H743" s="70">
        <v>105</v>
      </c>
    </row>
    <row r="744" spans="1:8" ht="20.25" x14ac:dyDescent="0.3">
      <c r="A744" s="28" t="s">
        <v>146</v>
      </c>
      <c r="B744" s="12" t="s">
        <v>258</v>
      </c>
      <c r="C744" s="2" t="s">
        <v>61</v>
      </c>
      <c r="D744" s="2" t="s">
        <v>8</v>
      </c>
      <c r="E744" s="2"/>
      <c r="F744" s="6"/>
      <c r="G744" s="75">
        <f t="shared" ref="G744:H749" si="323">G745</f>
        <v>4961.8999999999996</v>
      </c>
      <c r="H744" s="70">
        <f t="shared" si="323"/>
        <v>4961.8999999999996</v>
      </c>
    </row>
    <row r="745" spans="1:8" ht="20.25" x14ac:dyDescent="0.3">
      <c r="A745" s="29" t="s">
        <v>160</v>
      </c>
      <c r="B745" s="12" t="s">
        <v>258</v>
      </c>
      <c r="C745" s="2" t="s">
        <v>61</v>
      </c>
      <c r="D745" s="2" t="s">
        <v>59</v>
      </c>
      <c r="E745" s="2"/>
      <c r="F745" s="6"/>
      <c r="G745" s="75">
        <f t="shared" si="323"/>
        <v>4961.8999999999996</v>
      </c>
      <c r="H745" s="70">
        <f t="shared" si="323"/>
        <v>4961.8999999999996</v>
      </c>
    </row>
    <row r="746" spans="1:8" ht="56.25" x14ac:dyDescent="0.3">
      <c r="A746" s="43" t="s">
        <v>518</v>
      </c>
      <c r="B746" s="12" t="s">
        <v>258</v>
      </c>
      <c r="C746" s="2" t="s">
        <v>61</v>
      </c>
      <c r="D746" s="2" t="s">
        <v>59</v>
      </c>
      <c r="E746" s="2" t="s">
        <v>132</v>
      </c>
      <c r="F746" s="6"/>
      <c r="G746" s="75">
        <f t="shared" si="323"/>
        <v>4961.8999999999996</v>
      </c>
      <c r="H746" s="70">
        <f t="shared" si="323"/>
        <v>4961.8999999999996</v>
      </c>
    </row>
    <row r="747" spans="1:8" ht="37.5" x14ac:dyDescent="0.3">
      <c r="A747" s="43" t="s">
        <v>354</v>
      </c>
      <c r="B747" s="12" t="s">
        <v>258</v>
      </c>
      <c r="C747" s="2" t="s">
        <v>61</v>
      </c>
      <c r="D747" s="2" t="s">
        <v>59</v>
      </c>
      <c r="E747" s="2" t="s">
        <v>140</v>
      </c>
      <c r="F747" s="6"/>
      <c r="G747" s="77">
        <f t="shared" si="323"/>
        <v>4961.8999999999996</v>
      </c>
      <c r="H747" s="72">
        <f t="shared" si="323"/>
        <v>4961.8999999999996</v>
      </c>
    </row>
    <row r="748" spans="1:8" ht="20.25" x14ac:dyDescent="0.3">
      <c r="A748" s="44" t="s">
        <v>519</v>
      </c>
      <c r="B748" s="12" t="s">
        <v>258</v>
      </c>
      <c r="C748" s="2" t="s">
        <v>61</v>
      </c>
      <c r="D748" s="2" t="s">
        <v>59</v>
      </c>
      <c r="E748" s="2" t="s">
        <v>422</v>
      </c>
      <c r="F748" s="6"/>
      <c r="G748" s="77">
        <f t="shared" si="323"/>
        <v>4961.8999999999996</v>
      </c>
      <c r="H748" s="72">
        <f t="shared" si="323"/>
        <v>4961.8999999999996</v>
      </c>
    </row>
    <row r="749" spans="1:8" ht="37.5" customHeight="1" x14ac:dyDescent="0.3">
      <c r="A749" s="45" t="s">
        <v>520</v>
      </c>
      <c r="B749" s="12" t="s">
        <v>258</v>
      </c>
      <c r="C749" s="2" t="s">
        <v>61</v>
      </c>
      <c r="D749" s="2" t="s">
        <v>59</v>
      </c>
      <c r="E749" s="2" t="s">
        <v>521</v>
      </c>
      <c r="F749" s="6"/>
      <c r="G749" s="77">
        <f t="shared" si="323"/>
        <v>4961.8999999999996</v>
      </c>
      <c r="H749" s="72">
        <f t="shared" si="323"/>
        <v>4961.8999999999996</v>
      </c>
    </row>
    <row r="750" spans="1:8" ht="37.5" x14ac:dyDescent="0.3">
      <c r="A750" s="39" t="s">
        <v>136</v>
      </c>
      <c r="B750" s="12" t="s">
        <v>258</v>
      </c>
      <c r="C750" s="2" t="s">
        <v>61</v>
      </c>
      <c r="D750" s="2" t="s">
        <v>59</v>
      </c>
      <c r="E750" s="2" t="s">
        <v>521</v>
      </c>
      <c r="F750" s="6" t="s">
        <v>137</v>
      </c>
      <c r="G750" s="75">
        <v>4961.8999999999996</v>
      </c>
      <c r="H750" s="70">
        <v>4961.8999999999996</v>
      </c>
    </row>
    <row r="751" spans="1:8" ht="20.25" x14ac:dyDescent="0.3">
      <c r="A751" s="29" t="s">
        <v>150</v>
      </c>
      <c r="B751" s="12" t="s">
        <v>258</v>
      </c>
      <c r="C751" s="2" t="s">
        <v>151</v>
      </c>
      <c r="D751" s="2" t="s">
        <v>8</v>
      </c>
      <c r="E751" s="2"/>
      <c r="F751" s="6"/>
      <c r="G751" s="75">
        <f>+G752+G760+G774</f>
        <v>74852.5</v>
      </c>
      <c r="H751" s="70">
        <f>+H752+H760+H774</f>
        <v>74852.5</v>
      </c>
    </row>
    <row r="752" spans="1:8" ht="20.25" x14ac:dyDescent="0.3">
      <c r="A752" s="29" t="s">
        <v>236</v>
      </c>
      <c r="B752" s="12" t="s">
        <v>258</v>
      </c>
      <c r="C752" s="2" t="s">
        <v>151</v>
      </c>
      <c r="D752" s="2" t="s">
        <v>7</v>
      </c>
      <c r="E752" s="2"/>
      <c r="F752" s="6"/>
      <c r="G752" s="75">
        <f t="shared" ref="G752:H752" si="324">+G753</f>
        <v>63512.5</v>
      </c>
      <c r="H752" s="70">
        <f t="shared" si="324"/>
        <v>63512.5</v>
      </c>
    </row>
    <row r="753" spans="1:8" ht="37.5" x14ac:dyDescent="0.3">
      <c r="A753" s="53" t="s">
        <v>399</v>
      </c>
      <c r="B753" s="12" t="s">
        <v>258</v>
      </c>
      <c r="C753" s="2" t="s">
        <v>151</v>
      </c>
      <c r="D753" s="2" t="s">
        <v>7</v>
      </c>
      <c r="E753" s="2" t="s">
        <v>153</v>
      </c>
      <c r="F753" s="6"/>
      <c r="G753" s="75">
        <f>+G754</f>
        <v>63512.5</v>
      </c>
      <c r="H753" s="70">
        <f>+H754</f>
        <v>63512.5</v>
      </c>
    </row>
    <row r="754" spans="1:8" ht="20.25" x14ac:dyDescent="0.3">
      <c r="A754" s="33" t="s">
        <v>301</v>
      </c>
      <c r="B754" s="12" t="s">
        <v>258</v>
      </c>
      <c r="C754" s="2" t="s">
        <v>151</v>
      </c>
      <c r="D754" s="2" t="s">
        <v>7</v>
      </c>
      <c r="E754" s="4" t="s">
        <v>403</v>
      </c>
      <c r="F754" s="62"/>
      <c r="G754" s="77">
        <f t="shared" ref="G754:H754" si="325">+G755+G758</f>
        <v>63512.5</v>
      </c>
      <c r="H754" s="72">
        <f t="shared" si="325"/>
        <v>63512.5</v>
      </c>
    </row>
    <row r="755" spans="1:8" ht="37.5" x14ac:dyDescent="0.3">
      <c r="A755" s="30" t="s">
        <v>411</v>
      </c>
      <c r="B755" s="12" t="s">
        <v>258</v>
      </c>
      <c r="C755" s="2" t="s">
        <v>151</v>
      </c>
      <c r="D755" s="2" t="s">
        <v>7</v>
      </c>
      <c r="E755" s="4" t="s">
        <v>410</v>
      </c>
      <c r="F755" s="62"/>
      <c r="G755" s="77">
        <f t="shared" ref="G755:H755" si="326">+G756</f>
        <v>35345.4</v>
      </c>
      <c r="H755" s="72">
        <f t="shared" si="326"/>
        <v>35345.4</v>
      </c>
    </row>
    <row r="756" spans="1:8" ht="37.5" x14ac:dyDescent="0.3">
      <c r="A756" s="30" t="s">
        <v>282</v>
      </c>
      <c r="B756" s="12" t="s">
        <v>258</v>
      </c>
      <c r="C756" s="2" t="s">
        <v>151</v>
      </c>
      <c r="D756" s="2" t="s">
        <v>7</v>
      </c>
      <c r="E756" s="4" t="s">
        <v>408</v>
      </c>
      <c r="F756" s="6"/>
      <c r="G756" s="75">
        <f t="shared" ref="G756:H756" si="327">+G757</f>
        <v>35345.4</v>
      </c>
      <c r="H756" s="70">
        <f t="shared" si="327"/>
        <v>35345.4</v>
      </c>
    </row>
    <row r="757" spans="1:8" ht="20.25" x14ac:dyDescent="0.3">
      <c r="A757" s="30" t="s">
        <v>43</v>
      </c>
      <c r="B757" s="12" t="s">
        <v>258</v>
      </c>
      <c r="C757" s="2" t="s">
        <v>151</v>
      </c>
      <c r="D757" s="2" t="s">
        <v>7</v>
      </c>
      <c r="E757" s="4" t="s">
        <v>408</v>
      </c>
      <c r="F757" s="6" t="s">
        <v>44</v>
      </c>
      <c r="G757" s="75">
        <v>35345.4</v>
      </c>
      <c r="H757" s="70">
        <v>35345.4</v>
      </c>
    </row>
    <row r="758" spans="1:8" ht="37.5" x14ac:dyDescent="0.3">
      <c r="A758" s="32" t="s">
        <v>56</v>
      </c>
      <c r="B758" s="12" t="s">
        <v>258</v>
      </c>
      <c r="C758" s="2" t="s">
        <v>151</v>
      </c>
      <c r="D758" s="2" t="s">
        <v>7</v>
      </c>
      <c r="E758" s="2" t="s">
        <v>407</v>
      </c>
      <c r="F758" s="6"/>
      <c r="G758" s="75">
        <f t="shared" ref="G758:H758" si="328">+G759</f>
        <v>28167.1</v>
      </c>
      <c r="H758" s="70">
        <f t="shared" si="328"/>
        <v>28167.1</v>
      </c>
    </row>
    <row r="759" spans="1:8" ht="20.25" x14ac:dyDescent="0.3">
      <c r="A759" s="30" t="s">
        <v>43</v>
      </c>
      <c r="B759" s="12" t="s">
        <v>258</v>
      </c>
      <c r="C759" s="2" t="s">
        <v>151</v>
      </c>
      <c r="D759" s="2" t="s">
        <v>7</v>
      </c>
      <c r="E759" s="2" t="s">
        <v>407</v>
      </c>
      <c r="F759" s="6" t="s">
        <v>44</v>
      </c>
      <c r="G759" s="75">
        <v>28167.1</v>
      </c>
      <c r="H759" s="70">
        <v>28167.1</v>
      </c>
    </row>
    <row r="760" spans="1:8" ht="20.25" x14ac:dyDescent="0.3">
      <c r="A760" s="29" t="s">
        <v>152</v>
      </c>
      <c r="B760" s="12" t="s">
        <v>258</v>
      </c>
      <c r="C760" s="2" t="s">
        <v>151</v>
      </c>
      <c r="D760" s="2" t="s">
        <v>10</v>
      </c>
      <c r="E760" s="2"/>
      <c r="F760" s="6"/>
      <c r="G760" s="75">
        <f t="shared" ref="G760:H760" si="329">G761</f>
        <v>2402.1999999999998</v>
      </c>
      <c r="H760" s="70">
        <f t="shared" si="329"/>
        <v>2402.1999999999998</v>
      </c>
    </row>
    <row r="761" spans="1:8" ht="37.5" x14ac:dyDescent="0.3">
      <c r="A761" s="32" t="s">
        <v>399</v>
      </c>
      <c r="B761" s="12" t="s">
        <v>258</v>
      </c>
      <c r="C761" s="2" t="s">
        <v>151</v>
      </c>
      <c r="D761" s="2" t="s">
        <v>10</v>
      </c>
      <c r="E761" s="2" t="s">
        <v>153</v>
      </c>
      <c r="F761" s="6"/>
      <c r="G761" s="75">
        <f>+G762+G770</f>
        <v>2402.1999999999998</v>
      </c>
      <c r="H761" s="70">
        <f>+H762+H770</f>
        <v>2402.1999999999998</v>
      </c>
    </row>
    <row r="762" spans="1:8" ht="37.5" x14ac:dyDescent="0.3">
      <c r="A762" s="33" t="s">
        <v>354</v>
      </c>
      <c r="B762" s="12" t="s">
        <v>258</v>
      </c>
      <c r="C762" s="2" t="s">
        <v>151</v>
      </c>
      <c r="D762" s="2" t="s">
        <v>10</v>
      </c>
      <c r="E762" s="4" t="s">
        <v>398</v>
      </c>
      <c r="F762" s="6"/>
      <c r="G762" s="75">
        <f t="shared" ref="G762:H762" si="330">+G763</f>
        <v>2222.1999999999998</v>
      </c>
      <c r="H762" s="70">
        <f t="shared" si="330"/>
        <v>2222.1999999999998</v>
      </c>
    </row>
    <row r="763" spans="1:8" ht="20.25" x14ac:dyDescent="0.3">
      <c r="A763" s="46" t="s">
        <v>237</v>
      </c>
      <c r="B763" s="12" t="s">
        <v>258</v>
      </c>
      <c r="C763" s="2" t="s">
        <v>151</v>
      </c>
      <c r="D763" s="2" t="s">
        <v>10</v>
      </c>
      <c r="E763" s="2" t="s">
        <v>397</v>
      </c>
      <c r="F763" s="6"/>
      <c r="G763" s="75">
        <f t="shared" ref="G763:H763" si="331">+G764+G766+G768</f>
        <v>2222.1999999999998</v>
      </c>
      <c r="H763" s="70">
        <f t="shared" si="331"/>
        <v>2222.1999999999998</v>
      </c>
    </row>
    <row r="764" spans="1:8" ht="20.25" x14ac:dyDescent="0.3">
      <c r="A764" s="32" t="s">
        <v>238</v>
      </c>
      <c r="B764" s="12" t="s">
        <v>258</v>
      </c>
      <c r="C764" s="2" t="s">
        <v>151</v>
      </c>
      <c r="D764" s="2" t="s">
        <v>10</v>
      </c>
      <c r="E764" s="4" t="s">
        <v>406</v>
      </c>
      <c r="F764" s="6"/>
      <c r="G764" s="75">
        <f t="shared" ref="G764:H764" si="332">+G765</f>
        <v>700</v>
      </c>
      <c r="H764" s="70">
        <f t="shared" si="332"/>
        <v>700</v>
      </c>
    </row>
    <row r="765" spans="1:8" ht="20.25" x14ac:dyDescent="0.3">
      <c r="A765" s="30" t="s">
        <v>43</v>
      </c>
      <c r="B765" s="12" t="s">
        <v>258</v>
      </c>
      <c r="C765" s="2" t="s">
        <v>151</v>
      </c>
      <c r="D765" s="2" t="s">
        <v>10</v>
      </c>
      <c r="E765" s="4" t="s">
        <v>406</v>
      </c>
      <c r="F765" s="6" t="s">
        <v>44</v>
      </c>
      <c r="G765" s="75">
        <v>700</v>
      </c>
      <c r="H765" s="70">
        <v>700</v>
      </c>
    </row>
    <row r="766" spans="1:8" ht="39.75" customHeight="1" x14ac:dyDescent="0.3">
      <c r="A766" s="30" t="s">
        <v>275</v>
      </c>
      <c r="B766" s="12" t="s">
        <v>258</v>
      </c>
      <c r="C766" s="2" t="s">
        <v>151</v>
      </c>
      <c r="D766" s="2" t="s">
        <v>10</v>
      </c>
      <c r="E766" s="4" t="s">
        <v>405</v>
      </c>
      <c r="F766" s="62"/>
      <c r="G766" s="75">
        <f t="shared" ref="G766:H766" si="333">+G767</f>
        <v>522.20000000000005</v>
      </c>
      <c r="H766" s="70">
        <f t="shared" si="333"/>
        <v>522.20000000000005</v>
      </c>
    </row>
    <row r="767" spans="1:8" ht="20.25" x14ac:dyDescent="0.3">
      <c r="A767" s="30" t="s">
        <v>43</v>
      </c>
      <c r="B767" s="12" t="s">
        <v>258</v>
      </c>
      <c r="C767" s="2" t="s">
        <v>151</v>
      </c>
      <c r="D767" s="2" t="s">
        <v>10</v>
      </c>
      <c r="E767" s="4" t="s">
        <v>405</v>
      </c>
      <c r="F767" s="6" t="s">
        <v>44</v>
      </c>
      <c r="G767" s="75">
        <v>522.20000000000005</v>
      </c>
      <c r="H767" s="70">
        <v>522.20000000000005</v>
      </c>
    </row>
    <row r="768" spans="1:8" ht="37.5" x14ac:dyDescent="0.3">
      <c r="A768" s="31" t="s">
        <v>239</v>
      </c>
      <c r="B768" s="12" t="s">
        <v>258</v>
      </c>
      <c r="C768" s="2" t="s">
        <v>151</v>
      </c>
      <c r="D768" s="2" t="s">
        <v>10</v>
      </c>
      <c r="E768" s="4" t="s">
        <v>404</v>
      </c>
      <c r="F768" s="6"/>
      <c r="G768" s="75">
        <f>+G769</f>
        <v>1000</v>
      </c>
      <c r="H768" s="70">
        <f>+H769</f>
        <v>1000</v>
      </c>
    </row>
    <row r="769" spans="1:8" ht="20.25" x14ac:dyDescent="0.3">
      <c r="A769" s="30" t="s">
        <v>43</v>
      </c>
      <c r="B769" s="12" t="s">
        <v>258</v>
      </c>
      <c r="C769" s="2" t="s">
        <v>151</v>
      </c>
      <c r="D769" s="2" t="s">
        <v>10</v>
      </c>
      <c r="E769" s="4" t="s">
        <v>404</v>
      </c>
      <c r="F769" s="6" t="s">
        <v>44</v>
      </c>
      <c r="G769" s="75">
        <v>1000</v>
      </c>
      <c r="H769" s="70">
        <v>1000</v>
      </c>
    </row>
    <row r="770" spans="1:8" ht="20.25" x14ac:dyDescent="0.3">
      <c r="A770" s="33" t="s">
        <v>301</v>
      </c>
      <c r="B770" s="12" t="s">
        <v>258</v>
      </c>
      <c r="C770" s="2" t="s">
        <v>151</v>
      </c>
      <c r="D770" s="2" t="s">
        <v>10</v>
      </c>
      <c r="E770" s="2" t="s">
        <v>403</v>
      </c>
      <c r="F770" s="6"/>
      <c r="G770" s="75">
        <f>+G771</f>
        <v>180</v>
      </c>
      <c r="H770" s="70">
        <f>+H771</f>
        <v>180</v>
      </c>
    </row>
    <row r="771" spans="1:8" ht="20.25" x14ac:dyDescent="0.3">
      <c r="A771" s="30" t="s">
        <v>50</v>
      </c>
      <c r="B771" s="12" t="s">
        <v>258</v>
      </c>
      <c r="C771" s="2" t="s">
        <v>151</v>
      </c>
      <c r="D771" s="2" t="s">
        <v>10</v>
      </c>
      <c r="E771" s="4" t="s">
        <v>401</v>
      </c>
      <c r="F771" s="6"/>
      <c r="G771" s="75">
        <f t="shared" ref="G771:H771" si="334">+G772</f>
        <v>180</v>
      </c>
      <c r="H771" s="70">
        <f t="shared" si="334"/>
        <v>180</v>
      </c>
    </row>
    <row r="772" spans="1:8" ht="20.25" x14ac:dyDescent="0.3">
      <c r="A772" s="33" t="s">
        <v>402</v>
      </c>
      <c r="B772" s="12" t="s">
        <v>258</v>
      </c>
      <c r="C772" s="2" t="s">
        <v>151</v>
      </c>
      <c r="D772" s="2" t="s">
        <v>10</v>
      </c>
      <c r="E772" s="4" t="s">
        <v>400</v>
      </c>
      <c r="F772" s="6"/>
      <c r="G772" s="75">
        <f t="shared" ref="G772:H772" si="335">+G773</f>
        <v>180</v>
      </c>
      <c r="H772" s="70">
        <f t="shared" si="335"/>
        <v>180</v>
      </c>
    </row>
    <row r="773" spans="1:8" ht="37.5" x14ac:dyDescent="0.3">
      <c r="A773" s="29" t="s">
        <v>136</v>
      </c>
      <c r="B773" s="12" t="s">
        <v>258</v>
      </c>
      <c r="C773" s="2" t="s">
        <v>151</v>
      </c>
      <c r="D773" s="2" t="s">
        <v>10</v>
      </c>
      <c r="E773" s="4" t="s">
        <v>400</v>
      </c>
      <c r="F773" s="62" t="s">
        <v>137</v>
      </c>
      <c r="G773" s="75">
        <v>180</v>
      </c>
      <c r="H773" s="70">
        <v>180</v>
      </c>
    </row>
    <row r="774" spans="1:8" ht="20.25" x14ac:dyDescent="0.3">
      <c r="A774" s="29" t="s">
        <v>240</v>
      </c>
      <c r="B774" s="12" t="s">
        <v>258</v>
      </c>
      <c r="C774" s="2" t="s">
        <v>151</v>
      </c>
      <c r="D774" s="2" t="s">
        <v>59</v>
      </c>
      <c r="E774" s="2"/>
      <c r="F774" s="6"/>
      <c r="G774" s="75">
        <f t="shared" ref="G774:H781" si="336">+G775</f>
        <v>8937.7999999999993</v>
      </c>
      <c r="H774" s="70">
        <f t="shared" si="336"/>
        <v>8937.7999999999993</v>
      </c>
    </row>
    <row r="775" spans="1:8" ht="37.5" x14ac:dyDescent="0.3">
      <c r="A775" s="32" t="s">
        <v>399</v>
      </c>
      <c r="B775" s="12" t="s">
        <v>258</v>
      </c>
      <c r="C775" s="2" t="s">
        <v>151</v>
      </c>
      <c r="D775" s="2" t="s">
        <v>59</v>
      </c>
      <c r="E775" s="2" t="s">
        <v>153</v>
      </c>
      <c r="F775" s="6"/>
      <c r="G775" s="75">
        <f t="shared" si="336"/>
        <v>8937.7999999999993</v>
      </c>
      <c r="H775" s="70">
        <f t="shared" si="336"/>
        <v>8937.7999999999993</v>
      </c>
    </row>
    <row r="776" spans="1:8" ht="37.5" x14ac:dyDescent="0.3">
      <c r="A776" s="33" t="s">
        <v>354</v>
      </c>
      <c r="B776" s="12" t="s">
        <v>258</v>
      </c>
      <c r="C776" s="2" t="s">
        <v>151</v>
      </c>
      <c r="D776" s="2" t="s">
        <v>59</v>
      </c>
      <c r="E776" s="4" t="s">
        <v>398</v>
      </c>
      <c r="F776" s="62"/>
      <c r="G776" s="75">
        <f t="shared" ref="G776:H776" si="337">+G777+G780</f>
        <v>8937.7999999999993</v>
      </c>
      <c r="H776" s="70">
        <f t="shared" si="337"/>
        <v>8937.7999999999993</v>
      </c>
    </row>
    <row r="777" spans="1:8" ht="20.25" x14ac:dyDescent="0.3">
      <c r="A777" s="45" t="s">
        <v>215</v>
      </c>
      <c r="B777" s="12" t="s">
        <v>258</v>
      </c>
      <c r="C777" s="2" t="s">
        <v>151</v>
      </c>
      <c r="D777" s="2" t="s">
        <v>59</v>
      </c>
      <c r="E777" s="4" t="s">
        <v>413</v>
      </c>
      <c r="F777" s="62"/>
      <c r="G777" s="75">
        <f t="shared" ref="G777:H778" si="338">+G778</f>
        <v>2628.6</v>
      </c>
      <c r="H777" s="70">
        <f t="shared" si="338"/>
        <v>2628.6</v>
      </c>
    </row>
    <row r="778" spans="1:8" ht="39" customHeight="1" x14ac:dyDescent="0.3">
      <c r="A778" s="45" t="s">
        <v>412</v>
      </c>
      <c r="B778" s="12" t="s">
        <v>258</v>
      </c>
      <c r="C778" s="2" t="s">
        <v>151</v>
      </c>
      <c r="D778" s="2" t="s">
        <v>59</v>
      </c>
      <c r="E778" s="4" t="s">
        <v>409</v>
      </c>
      <c r="F778" s="62"/>
      <c r="G778" s="75">
        <f t="shared" si="338"/>
        <v>2628.6</v>
      </c>
      <c r="H778" s="70">
        <f t="shared" si="338"/>
        <v>2628.6</v>
      </c>
    </row>
    <row r="779" spans="1:8" ht="20.25" x14ac:dyDescent="0.3">
      <c r="A779" s="33" t="s">
        <v>43</v>
      </c>
      <c r="B779" s="12" t="s">
        <v>258</v>
      </c>
      <c r="C779" s="2" t="s">
        <v>151</v>
      </c>
      <c r="D779" s="2" t="s">
        <v>59</v>
      </c>
      <c r="E779" s="4" t="s">
        <v>409</v>
      </c>
      <c r="F779" s="62" t="s">
        <v>44</v>
      </c>
      <c r="G779" s="75">
        <v>2628.6</v>
      </c>
      <c r="H779" s="70">
        <v>2628.6</v>
      </c>
    </row>
    <row r="780" spans="1:8" ht="20.25" x14ac:dyDescent="0.3">
      <c r="A780" s="46" t="s">
        <v>237</v>
      </c>
      <c r="B780" s="12" t="s">
        <v>258</v>
      </c>
      <c r="C780" s="2" t="s">
        <v>151</v>
      </c>
      <c r="D780" s="2" t="s">
        <v>59</v>
      </c>
      <c r="E780" s="2" t="s">
        <v>397</v>
      </c>
      <c r="F780" s="62"/>
      <c r="G780" s="75">
        <f t="shared" ref="G780:H780" si="339">+G781+G783</f>
        <v>6309.2</v>
      </c>
      <c r="H780" s="70">
        <f t="shared" si="339"/>
        <v>6309.2</v>
      </c>
    </row>
    <row r="781" spans="1:8" ht="75" x14ac:dyDescent="0.3">
      <c r="A781" s="30" t="s">
        <v>241</v>
      </c>
      <c r="B781" s="12" t="s">
        <v>258</v>
      </c>
      <c r="C781" s="2" t="s">
        <v>151</v>
      </c>
      <c r="D781" s="2" t="s">
        <v>59</v>
      </c>
      <c r="E781" s="4" t="s">
        <v>396</v>
      </c>
      <c r="F781" s="6"/>
      <c r="G781" s="75">
        <f t="shared" si="336"/>
        <v>1915</v>
      </c>
      <c r="H781" s="70">
        <f t="shared" si="336"/>
        <v>1915</v>
      </c>
    </row>
    <row r="782" spans="1:8" ht="20.25" x14ac:dyDescent="0.3">
      <c r="A782" s="30" t="s">
        <v>43</v>
      </c>
      <c r="B782" s="12" t="s">
        <v>258</v>
      </c>
      <c r="C782" s="2" t="s">
        <v>151</v>
      </c>
      <c r="D782" s="2" t="s">
        <v>59</v>
      </c>
      <c r="E782" s="4" t="s">
        <v>396</v>
      </c>
      <c r="F782" s="6" t="s">
        <v>44</v>
      </c>
      <c r="G782" s="75">
        <v>1915</v>
      </c>
      <c r="H782" s="70">
        <v>1915</v>
      </c>
    </row>
    <row r="783" spans="1:8" ht="37.5" x14ac:dyDescent="0.3">
      <c r="A783" s="30" t="s">
        <v>292</v>
      </c>
      <c r="B783" s="12" t="s">
        <v>258</v>
      </c>
      <c r="C783" s="2" t="s">
        <v>151</v>
      </c>
      <c r="D783" s="2" t="s">
        <v>59</v>
      </c>
      <c r="E783" s="4" t="s">
        <v>395</v>
      </c>
      <c r="F783" s="62"/>
      <c r="G783" s="75">
        <f t="shared" ref="G783:H783" si="340">+G784</f>
        <v>4394.2</v>
      </c>
      <c r="H783" s="70">
        <f t="shared" si="340"/>
        <v>4394.2</v>
      </c>
    </row>
    <row r="784" spans="1:8" ht="20.25" x14ac:dyDescent="0.3">
      <c r="A784" s="30" t="s">
        <v>43</v>
      </c>
      <c r="B784" s="12" t="s">
        <v>258</v>
      </c>
      <c r="C784" s="2" t="s">
        <v>151</v>
      </c>
      <c r="D784" s="2" t="s">
        <v>59</v>
      </c>
      <c r="E784" s="4" t="s">
        <v>395</v>
      </c>
      <c r="F784" s="62" t="s">
        <v>44</v>
      </c>
      <c r="G784" s="75">
        <v>4394.2</v>
      </c>
      <c r="H784" s="70">
        <v>4394.2</v>
      </c>
    </row>
    <row r="785" spans="1:8" ht="48.75" customHeight="1" x14ac:dyDescent="0.3">
      <c r="A785" s="87" t="s">
        <v>267</v>
      </c>
      <c r="B785" s="59" t="s">
        <v>259</v>
      </c>
      <c r="C785" s="21"/>
      <c r="D785" s="21"/>
      <c r="E785" s="21"/>
      <c r="F785" s="60"/>
      <c r="G785" s="76">
        <f>+G786+G809+G818</f>
        <v>32147.000000000004</v>
      </c>
      <c r="H785" s="71">
        <f>+H786+H809+H818</f>
        <v>32147.000000000004</v>
      </c>
    </row>
    <row r="786" spans="1:8" ht="20.25" x14ac:dyDescent="0.3">
      <c r="A786" s="28" t="s">
        <v>6</v>
      </c>
      <c r="B786" s="12" t="s">
        <v>259</v>
      </c>
      <c r="C786" s="2" t="s">
        <v>7</v>
      </c>
      <c r="D786" s="2" t="s">
        <v>8</v>
      </c>
      <c r="E786" s="2"/>
      <c r="F786" s="6"/>
      <c r="G786" s="75">
        <f>+G787+G799+G803</f>
        <v>21627.300000000003</v>
      </c>
      <c r="H786" s="70">
        <f>+H787+H799+H803</f>
        <v>21627.300000000003</v>
      </c>
    </row>
    <row r="787" spans="1:8" ht="56.25" x14ac:dyDescent="0.3">
      <c r="A787" s="29" t="s">
        <v>171</v>
      </c>
      <c r="B787" s="12" t="s">
        <v>259</v>
      </c>
      <c r="C787" s="2" t="s">
        <v>7</v>
      </c>
      <c r="D787" s="2" t="s">
        <v>84</v>
      </c>
      <c r="E787" s="2"/>
      <c r="F787" s="6"/>
      <c r="G787" s="75">
        <f>+G788</f>
        <v>19544.300000000003</v>
      </c>
      <c r="H787" s="70">
        <f>+H788</f>
        <v>19544.300000000003</v>
      </c>
    </row>
    <row r="788" spans="1:8" ht="37.5" x14ac:dyDescent="0.3">
      <c r="A788" s="29" t="s">
        <v>535</v>
      </c>
      <c r="B788" s="12" t="s">
        <v>259</v>
      </c>
      <c r="C788" s="2" t="s">
        <v>7</v>
      </c>
      <c r="D788" s="2" t="s">
        <v>84</v>
      </c>
      <c r="E788" s="2" t="s">
        <v>54</v>
      </c>
      <c r="F788" s="6"/>
      <c r="G788" s="75">
        <f t="shared" ref="G788:H788" si="341">+G789</f>
        <v>19544.300000000003</v>
      </c>
      <c r="H788" s="70">
        <f t="shared" si="341"/>
        <v>19544.300000000003</v>
      </c>
    </row>
    <row r="789" spans="1:8" ht="20.25" x14ac:dyDescent="0.3">
      <c r="A789" s="41" t="s">
        <v>301</v>
      </c>
      <c r="B789" s="12" t="s">
        <v>259</v>
      </c>
      <c r="C789" s="2" t="s">
        <v>7</v>
      </c>
      <c r="D789" s="2" t="s">
        <v>84</v>
      </c>
      <c r="E789" s="2" t="s">
        <v>356</v>
      </c>
      <c r="F789" s="6"/>
      <c r="G789" s="75">
        <f t="shared" ref="G789:H789" si="342">+G790+G796+G794</f>
        <v>19544.300000000003</v>
      </c>
      <c r="H789" s="70">
        <f t="shared" si="342"/>
        <v>19544.300000000003</v>
      </c>
    </row>
    <row r="790" spans="1:8" ht="20.25" x14ac:dyDescent="0.3">
      <c r="A790" s="29" t="s">
        <v>536</v>
      </c>
      <c r="B790" s="12" t="s">
        <v>259</v>
      </c>
      <c r="C790" s="2" t="s">
        <v>7</v>
      </c>
      <c r="D790" s="2" t="s">
        <v>84</v>
      </c>
      <c r="E790" s="2" t="s">
        <v>355</v>
      </c>
      <c r="F790" s="6"/>
      <c r="G790" s="75">
        <f t="shared" ref="G790:H790" si="343">+G791</f>
        <v>13117.800000000001</v>
      </c>
      <c r="H790" s="70">
        <f t="shared" si="343"/>
        <v>13117.800000000001</v>
      </c>
    </row>
    <row r="791" spans="1:8" ht="37.5" x14ac:dyDescent="0.3">
      <c r="A791" s="55" t="s">
        <v>242</v>
      </c>
      <c r="B791" s="12" t="s">
        <v>259</v>
      </c>
      <c r="C791" s="2" t="s">
        <v>7</v>
      </c>
      <c r="D791" s="2" t="s">
        <v>84</v>
      </c>
      <c r="E791" s="2" t="s">
        <v>526</v>
      </c>
      <c r="F791" s="6"/>
      <c r="G791" s="75">
        <f t="shared" ref="G791:H791" si="344">+G792+G793</f>
        <v>13117.800000000001</v>
      </c>
      <c r="H791" s="70">
        <f t="shared" si="344"/>
        <v>13117.800000000001</v>
      </c>
    </row>
    <row r="792" spans="1:8" ht="37.5" x14ac:dyDescent="0.3">
      <c r="A792" s="31" t="s">
        <v>18</v>
      </c>
      <c r="B792" s="12" t="s">
        <v>259</v>
      </c>
      <c r="C792" s="2" t="s">
        <v>7</v>
      </c>
      <c r="D792" s="2" t="s">
        <v>84</v>
      </c>
      <c r="E792" s="2" t="s">
        <v>526</v>
      </c>
      <c r="F792" s="6" t="s">
        <v>19</v>
      </c>
      <c r="G792" s="75">
        <v>11815.7</v>
      </c>
      <c r="H792" s="70">
        <v>11815.7</v>
      </c>
    </row>
    <row r="793" spans="1:8" ht="37.5" x14ac:dyDescent="0.3">
      <c r="A793" s="31" t="s">
        <v>23</v>
      </c>
      <c r="B793" s="12" t="s">
        <v>259</v>
      </c>
      <c r="C793" s="2" t="s">
        <v>7</v>
      </c>
      <c r="D793" s="2" t="s">
        <v>84</v>
      </c>
      <c r="E793" s="2" t="s">
        <v>526</v>
      </c>
      <c r="F793" s="6" t="s">
        <v>24</v>
      </c>
      <c r="G793" s="75">
        <v>1302.0999999999999</v>
      </c>
      <c r="H793" s="70">
        <v>1302.0999999999999</v>
      </c>
    </row>
    <row r="794" spans="1:8" ht="37.5" x14ac:dyDescent="0.3">
      <c r="A794" s="30" t="s">
        <v>56</v>
      </c>
      <c r="B794" s="12" t="s">
        <v>259</v>
      </c>
      <c r="C794" s="2" t="s">
        <v>7</v>
      </c>
      <c r="D794" s="2" t="s">
        <v>84</v>
      </c>
      <c r="E794" s="3" t="s">
        <v>418</v>
      </c>
      <c r="F794" s="61"/>
      <c r="G794" s="75">
        <f t="shared" ref="G794:H794" si="345">+G795</f>
        <v>6346.2000000000007</v>
      </c>
      <c r="H794" s="70">
        <f t="shared" si="345"/>
        <v>6346.2000000000007</v>
      </c>
    </row>
    <row r="795" spans="1:8" ht="37.5" x14ac:dyDescent="0.3">
      <c r="A795" s="31" t="s">
        <v>18</v>
      </c>
      <c r="B795" s="12" t="s">
        <v>259</v>
      </c>
      <c r="C795" s="2" t="s">
        <v>7</v>
      </c>
      <c r="D795" s="2" t="s">
        <v>84</v>
      </c>
      <c r="E795" s="2" t="s">
        <v>418</v>
      </c>
      <c r="F795" s="6" t="s">
        <v>19</v>
      </c>
      <c r="G795" s="75">
        <v>6346.2000000000007</v>
      </c>
      <c r="H795" s="70">
        <v>6346.2000000000007</v>
      </c>
    </row>
    <row r="796" spans="1:8" ht="39.75" customHeight="1" x14ac:dyDescent="0.3">
      <c r="A796" s="31" t="s">
        <v>243</v>
      </c>
      <c r="B796" s="12" t="s">
        <v>259</v>
      </c>
      <c r="C796" s="2" t="s">
        <v>7</v>
      </c>
      <c r="D796" s="2" t="s">
        <v>84</v>
      </c>
      <c r="E796" s="2" t="s">
        <v>417</v>
      </c>
      <c r="F796" s="6"/>
      <c r="G796" s="75">
        <f t="shared" ref="G796:H796" si="346">+G797+G798</f>
        <v>80.3</v>
      </c>
      <c r="H796" s="70">
        <f t="shared" si="346"/>
        <v>80.3</v>
      </c>
    </row>
    <row r="797" spans="1:8" ht="37.5" x14ac:dyDescent="0.3">
      <c r="A797" s="31" t="s">
        <v>18</v>
      </c>
      <c r="B797" s="12" t="s">
        <v>259</v>
      </c>
      <c r="C797" s="2" t="s">
        <v>7</v>
      </c>
      <c r="D797" s="2" t="s">
        <v>84</v>
      </c>
      <c r="E797" s="2" t="s">
        <v>417</v>
      </c>
      <c r="F797" s="6" t="s">
        <v>19</v>
      </c>
      <c r="G797" s="75">
        <v>71.7</v>
      </c>
      <c r="H797" s="70">
        <v>71.7</v>
      </c>
    </row>
    <row r="798" spans="1:8" ht="37.5" x14ac:dyDescent="0.3">
      <c r="A798" s="31" t="s">
        <v>23</v>
      </c>
      <c r="B798" s="12" t="s">
        <v>259</v>
      </c>
      <c r="C798" s="2" t="s">
        <v>7</v>
      </c>
      <c r="D798" s="2" t="s">
        <v>84</v>
      </c>
      <c r="E798" s="2" t="s">
        <v>417</v>
      </c>
      <c r="F798" s="6" t="s">
        <v>24</v>
      </c>
      <c r="G798" s="75">
        <v>8.6</v>
      </c>
      <c r="H798" s="70">
        <v>8.6</v>
      </c>
    </row>
    <row r="799" spans="1:8" ht="20.25" x14ac:dyDescent="0.3">
      <c r="A799" s="29" t="s">
        <v>244</v>
      </c>
      <c r="B799" s="12" t="s">
        <v>259</v>
      </c>
      <c r="C799" s="2" t="s">
        <v>7</v>
      </c>
      <c r="D799" s="2" t="s">
        <v>151</v>
      </c>
      <c r="E799" s="2"/>
      <c r="F799" s="6"/>
      <c r="G799" s="75">
        <f t="shared" ref="G799:H799" si="347">+G800</f>
        <v>2000</v>
      </c>
      <c r="H799" s="70">
        <f t="shared" si="347"/>
        <v>2000</v>
      </c>
    </row>
    <row r="800" spans="1:8" ht="20.25" x14ac:dyDescent="0.3">
      <c r="A800" s="29" t="s">
        <v>244</v>
      </c>
      <c r="B800" s="12" t="s">
        <v>259</v>
      </c>
      <c r="C800" s="2" t="s">
        <v>7</v>
      </c>
      <c r="D800" s="2" t="s">
        <v>151</v>
      </c>
      <c r="E800" s="2" t="s">
        <v>245</v>
      </c>
      <c r="F800" s="6"/>
      <c r="G800" s="75">
        <f t="shared" ref="G800:H801" si="348">+G801</f>
        <v>2000</v>
      </c>
      <c r="H800" s="70">
        <f t="shared" si="348"/>
        <v>2000</v>
      </c>
    </row>
    <row r="801" spans="1:8" ht="37.5" x14ac:dyDescent="0.3">
      <c r="A801" s="29" t="s">
        <v>246</v>
      </c>
      <c r="B801" s="12" t="s">
        <v>259</v>
      </c>
      <c r="C801" s="2" t="s">
        <v>7</v>
      </c>
      <c r="D801" s="2" t="s">
        <v>151</v>
      </c>
      <c r="E801" s="2" t="s">
        <v>247</v>
      </c>
      <c r="F801" s="6"/>
      <c r="G801" s="75">
        <f t="shared" si="348"/>
        <v>2000</v>
      </c>
      <c r="H801" s="70">
        <f t="shared" si="348"/>
        <v>2000</v>
      </c>
    </row>
    <row r="802" spans="1:8" ht="20.25" x14ac:dyDescent="0.3">
      <c r="A802" s="29" t="s">
        <v>248</v>
      </c>
      <c r="B802" s="12" t="s">
        <v>259</v>
      </c>
      <c r="C802" s="2" t="s">
        <v>7</v>
      </c>
      <c r="D802" s="2" t="s">
        <v>151</v>
      </c>
      <c r="E802" s="2" t="s">
        <v>247</v>
      </c>
      <c r="F802" s="6" t="s">
        <v>249</v>
      </c>
      <c r="G802" s="75">
        <v>2000</v>
      </c>
      <c r="H802" s="70">
        <v>2000</v>
      </c>
    </row>
    <row r="803" spans="1:8" ht="20.25" x14ac:dyDescent="0.3">
      <c r="A803" s="29" t="s">
        <v>34</v>
      </c>
      <c r="B803" s="12" t="s">
        <v>259</v>
      </c>
      <c r="C803" s="2" t="s">
        <v>7</v>
      </c>
      <c r="D803" s="2" t="s">
        <v>35</v>
      </c>
      <c r="E803" s="2"/>
      <c r="F803" s="6"/>
      <c r="G803" s="75">
        <f>+G804</f>
        <v>83</v>
      </c>
      <c r="H803" s="70">
        <f>+H804</f>
        <v>83</v>
      </c>
    </row>
    <row r="804" spans="1:8" ht="37.5" x14ac:dyDescent="0.3">
      <c r="A804" s="29" t="s">
        <v>535</v>
      </c>
      <c r="B804" s="12" t="s">
        <v>259</v>
      </c>
      <c r="C804" s="2" t="s">
        <v>7</v>
      </c>
      <c r="D804" s="2" t="s">
        <v>35</v>
      </c>
      <c r="E804" s="2" t="s">
        <v>54</v>
      </c>
      <c r="F804" s="6"/>
      <c r="G804" s="75">
        <f t="shared" ref="G804:H804" si="349">+G805</f>
        <v>83</v>
      </c>
      <c r="H804" s="70">
        <f t="shared" si="349"/>
        <v>83</v>
      </c>
    </row>
    <row r="805" spans="1:8" ht="20.25" x14ac:dyDescent="0.3">
      <c r="A805" s="41" t="s">
        <v>301</v>
      </c>
      <c r="B805" s="12" t="s">
        <v>259</v>
      </c>
      <c r="C805" s="2" t="s">
        <v>7</v>
      </c>
      <c r="D805" s="2" t="s">
        <v>35</v>
      </c>
      <c r="E805" s="2" t="s">
        <v>356</v>
      </c>
      <c r="F805" s="6"/>
      <c r="G805" s="75">
        <f t="shared" ref="G805:H807" si="350">+G806</f>
        <v>83</v>
      </c>
      <c r="H805" s="70">
        <f t="shared" si="350"/>
        <v>83</v>
      </c>
    </row>
    <row r="806" spans="1:8" ht="20.25" x14ac:dyDescent="0.3">
      <c r="A806" s="29" t="s">
        <v>536</v>
      </c>
      <c r="B806" s="12" t="s">
        <v>259</v>
      </c>
      <c r="C806" s="2" t="s">
        <v>7</v>
      </c>
      <c r="D806" s="2" t="s">
        <v>35</v>
      </c>
      <c r="E806" s="2" t="s">
        <v>355</v>
      </c>
      <c r="F806" s="6"/>
      <c r="G806" s="75">
        <f t="shared" si="350"/>
        <v>83</v>
      </c>
      <c r="H806" s="70">
        <f t="shared" si="350"/>
        <v>83</v>
      </c>
    </row>
    <row r="807" spans="1:8" ht="20.25" x14ac:dyDescent="0.3">
      <c r="A807" s="30" t="s">
        <v>273</v>
      </c>
      <c r="B807" s="12" t="s">
        <v>259</v>
      </c>
      <c r="C807" s="2" t="s">
        <v>7</v>
      </c>
      <c r="D807" s="2" t="s">
        <v>35</v>
      </c>
      <c r="E807" s="3" t="s">
        <v>534</v>
      </c>
      <c r="F807" s="61"/>
      <c r="G807" s="75">
        <f t="shared" si="350"/>
        <v>83</v>
      </c>
      <c r="H807" s="70">
        <f t="shared" si="350"/>
        <v>83</v>
      </c>
    </row>
    <row r="808" spans="1:8" ht="37.5" x14ac:dyDescent="0.3">
      <c r="A808" s="31" t="s">
        <v>23</v>
      </c>
      <c r="B808" s="12" t="s">
        <v>259</v>
      </c>
      <c r="C808" s="2" t="s">
        <v>7</v>
      </c>
      <c r="D808" s="2" t="s">
        <v>35</v>
      </c>
      <c r="E808" s="2" t="s">
        <v>534</v>
      </c>
      <c r="F808" s="6" t="s">
        <v>24</v>
      </c>
      <c r="G808" s="75">
        <v>83</v>
      </c>
      <c r="H808" s="70">
        <v>83</v>
      </c>
    </row>
    <row r="809" spans="1:8" ht="20.25" x14ac:dyDescent="0.3">
      <c r="A809" s="29" t="s">
        <v>79</v>
      </c>
      <c r="B809" s="12" t="s">
        <v>259</v>
      </c>
      <c r="C809" s="2" t="s">
        <v>20</v>
      </c>
      <c r="D809" s="2" t="s">
        <v>8</v>
      </c>
      <c r="E809" s="2"/>
      <c r="F809" s="6"/>
      <c r="G809" s="75">
        <f t="shared" ref="G809:H809" si="351">+G810</f>
        <v>7119.7</v>
      </c>
      <c r="H809" s="70">
        <f t="shared" si="351"/>
        <v>7119.7</v>
      </c>
    </row>
    <row r="810" spans="1:8" ht="20.25" x14ac:dyDescent="0.3">
      <c r="A810" s="30" t="s">
        <v>250</v>
      </c>
      <c r="B810" s="12" t="s">
        <v>259</v>
      </c>
      <c r="C810" s="4" t="s">
        <v>20</v>
      </c>
      <c r="D810" s="4" t="s">
        <v>7</v>
      </c>
      <c r="E810" s="4"/>
      <c r="F810" s="6"/>
      <c r="G810" s="75">
        <f t="shared" ref="G810:H810" si="352">G811</f>
        <v>7119.7</v>
      </c>
      <c r="H810" s="70">
        <f t="shared" si="352"/>
        <v>7119.7</v>
      </c>
    </row>
    <row r="811" spans="1:8" ht="56.25" x14ac:dyDescent="0.3">
      <c r="A811" s="45" t="s">
        <v>364</v>
      </c>
      <c r="B811" s="12" t="s">
        <v>259</v>
      </c>
      <c r="C811" s="4" t="s">
        <v>20</v>
      </c>
      <c r="D811" s="4" t="s">
        <v>7</v>
      </c>
      <c r="E811" s="2" t="s">
        <v>62</v>
      </c>
      <c r="F811" s="6"/>
      <c r="G811" s="75">
        <f t="shared" ref="G811:H811" si="353">G813</f>
        <v>7119.7</v>
      </c>
      <c r="H811" s="70">
        <f t="shared" si="353"/>
        <v>7119.7</v>
      </c>
    </row>
    <row r="812" spans="1:8" ht="20.25" x14ac:dyDescent="0.3">
      <c r="A812" s="32" t="s">
        <v>301</v>
      </c>
      <c r="B812" s="12" t="s">
        <v>259</v>
      </c>
      <c r="C812" s="4" t="s">
        <v>20</v>
      </c>
      <c r="D812" s="4" t="s">
        <v>7</v>
      </c>
      <c r="E812" s="19" t="s">
        <v>371</v>
      </c>
      <c r="F812" s="6"/>
      <c r="G812" s="75">
        <f t="shared" ref="G812:H812" si="354">G813</f>
        <v>7119.7</v>
      </c>
      <c r="H812" s="70">
        <f t="shared" si="354"/>
        <v>7119.7</v>
      </c>
    </row>
    <row r="813" spans="1:8" ht="37.5" x14ac:dyDescent="0.3">
      <c r="A813" s="32" t="s">
        <v>374</v>
      </c>
      <c r="B813" s="12" t="s">
        <v>259</v>
      </c>
      <c r="C813" s="4" t="s">
        <v>20</v>
      </c>
      <c r="D813" s="4" t="s">
        <v>7</v>
      </c>
      <c r="E813" s="2" t="s">
        <v>375</v>
      </c>
      <c r="F813" s="6"/>
      <c r="G813" s="75">
        <f t="shared" ref="G813:H813" si="355">G814+G816</f>
        <v>7119.7</v>
      </c>
      <c r="H813" s="70">
        <f t="shared" si="355"/>
        <v>7119.7</v>
      </c>
    </row>
    <row r="814" spans="1:8" ht="37.5" x14ac:dyDescent="0.3">
      <c r="A814" s="32" t="s">
        <v>290</v>
      </c>
      <c r="B814" s="12" t="s">
        <v>259</v>
      </c>
      <c r="C814" s="4" t="s">
        <v>20</v>
      </c>
      <c r="D814" s="4" t="s">
        <v>7</v>
      </c>
      <c r="E814" s="20" t="s">
        <v>388</v>
      </c>
      <c r="F814" s="6"/>
      <c r="G814" s="75">
        <f t="shared" ref="G814:H814" si="356">SUM(G815)</f>
        <v>3799.7</v>
      </c>
      <c r="H814" s="70">
        <f t="shared" si="356"/>
        <v>3799.7</v>
      </c>
    </row>
    <row r="815" spans="1:8" ht="20.25" x14ac:dyDescent="0.3">
      <c r="A815" s="30" t="s">
        <v>43</v>
      </c>
      <c r="B815" s="12" t="s">
        <v>259</v>
      </c>
      <c r="C815" s="4" t="s">
        <v>20</v>
      </c>
      <c r="D815" s="4" t="s">
        <v>7</v>
      </c>
      <c r="E815" s="20" t="s">
        <v>388</v>
      </c>
      <c r="F815" s="6" t="s">
        <v>44</v>
      </c>
      <c r="G815" s="75">
        <v>3799.7</v>
      </c>
      <c r="H815" s="70">
        <v>3799.7</v>
      </c>
    </row>
    <row r="816" spans="1:8" ht="37.5" x14ac:dyDescent="0.3">
      <c r="A816" s="32" t="s">
        <v>77</v>
      </c>
      <c r="B816" s="12" t="s">
        <v>259</v>
      </c>
      <c r="C816" s="4" t="s">
        <v>20</v>
      </c>
      <c r="D816" s="4" t="s">
        <v>7</v>
      </c>
      <c r="E816" s="20" t="s">
        <v>389</v>
      </c>
      <c r="F816" s="68"/>
      <c r="G816" s="75">
        <f t="shared" ref="G816:H816" si="357">SUM(G817:G817)</f>
        <v>3320</v>
      </c>
      <c r="H816" s="70">
        <f t="shared" si="357"/>
        <v>3320</v>
      </c>
    </row>
    <row r="817" spans="1:8" ht="20.25" x14ac:dyDescent="0.3">
      <c r="A817" s="30" t="s">
        <v>43</v>
      </c>
      <c r="B817" s="12" t="s">
        <v>259</v>
      </c>
      <c r="C817" s="4" t="s">
        <v>20</v>
      </c>
      <c r="D817" s="8" t="s">
        <v>7</v>
      </c>
      <c r="E817" s="20" t="s">
        <v>389</v>
      </c>
      <c r="F817" s="68">
        <v>610</v>
      </c>
      <c r="G817" s="75">
        <v>3320</v>
      </c>
      <c r="H817" s="70">
        <v>3320</v>
      </c>
    </row>
    <row r="818" spans="1:8" ht="20.25" x14ac:dyDescent="0.3">
      <c r="A818" s="29" t="s">
        <v>146</v>
      </c>
      <c r="B818" s="12" t="s">
        <v>259</v>
      </c>
      <c r="C818" s="2" t="s">
        <v>61</v>
      </c>
      <c r="D818" s="2" t="s">
        <v>8</v>
      </c>
      <c r="E818" s="2"/>
      <c r="F818" s="6"/>
      <c r="G818" s="75">
        <f t="shared" ref="G818:H818" si="358">+G819</f>
        <v>3400</v>
      </c>
      <c r="H818" s="70">
        <f t="shared" si="358"/>
        <v>3400</v>
      </c>
    </row>
    <row r="819" spans="1:8" ht="20.25" x14ac:dyDescent="0.3">
      <c r="A819" s="29" t="s">
        <v>160</v>
      </c>
      <c r="B819" s="12" t="s">
        <v>259</v>
      </c>
      <c r="C819" s="2" t="s">
        <v>61</v>
      </c>
      <c r="D819" s="2" t="s">
        <v>59</v>
      </c>
      <c r="E819" s="2"/>
      <c r="F819" s="6"/>
      <c r="G819" s="75">
        <f>G820</f>
        <v>3400</v>
      </c>
      <c r="H819" s="70">
        <f>H820</f>
        <v>3400</v>
      </c>
    </row>
    <row r="820" spans="1:8" ht="37.5" x14ac:dyDescent="0.3">
      <c r="A820" s="53" t="s">
        <v>447</v>
      </c>
      <c r="B820" s="12" t="s">
        <v>259</v>
      </c>
      <c r="C820" s="2" t="s">
        <v>61</v>
      </c>
      <c r="D820" s="2" t="s">
        <v>59</v>
      </c>
      <c r="E820" s="2" t="s">
        <v>81</v>
      </c>
      <c r="F820" s="6"/>
      <c r="G820" s="77">
        <f t="shared" ref="G820:H820" si="359">+G821</f>
        <v>3400</v>
      </c>
      <c r="H820" s="72">
        <f t="shared" si="359"/>
        <v>3400</v>
      </c>
    </row>
    <row r="821" spans="1:8" ht="20.25" x14ac:dyDescent="0.3">
      <c r="A821" s="46" t="s">
        <v>301</v>
      </c>
      <c r="B821" s="12" t="s">
        <v>259</v>
      </c>
      <c r="C821" s="2" t="s">
        <v>61</v>
      </c>
      <c r="D821" s="2" t="s">
        <v>59</v>
      </c>
      <c r="E821" s="2" t="s">
        <v>486</v>
      </c>
      <c r="F821" s="6"/>
      <c r="G821" s="75">
        <f t="shared" ref="G821:H821" si="360">+G822</f>
        <v>3400</v>
      </c>
      <c r="H821" s="70">
        <f t="shared" si="360"/>
        <v>3400</v>
      </c>
    </row>
    <row r="822" spans="1:8" ht="20.25" x14ac:dyDescent="0.3">
      <c r="A822" s="53" t="s">
        <v>50</v>
      </c>
      <c r="B822" s="12" t="s">
        <v>259</v>
      </c>
      <c r="C822" s="2" t="s">
        <v>61</v>
      </c>
      <c r="D822" s="2" t="s">
        <v>59</v>
      </c>
      <c r="E822" s="2" t="s">
        <v>551</v>
      </c>
      <c r="F822" s="6"/>
      <c r="G822" s="75">
        <f t="shared" ref="G822:H822" si="361">+G823</f>
        <v>3400</v>
      </c>
      <c r="H822" s="70">
        <f t="shared" si="361"/>
        <v>3400</v>
      </c>
    </row>
    <row r="823" spans="1:8" ht="75" x14ac:dyDescent="0.3">
      <c r="A823" s="56" t="s">
        <v>251</v>
      </c>
      <c r="B823" s="12" t="s">
        <v>259</v>
      </c>
      <c r="C823" s="2" t="s">
        <v>61</v>
      </c>
      <c r="D823" s="2" t="s">
        <v>59</v>
      </c>
      <c r="E823" s="2" t="s">
        <v>552</v>
      </c>
      <c r="F823" s="6"/>
      <c r="G823" s="75">
        <f t="shared" ref="G823:H823" si="362">+G824+G825</f>
        <v>3400</v>
      </c>
      <c r="H823" s="70">
        <f t="shared" si="362"/>
        <v>3400</v>
      </c>
    </row>
    <row r="824" spans="1:8" ht="37.5" x14ac:dyDescent="0.3">
      <c r="A824" s="46" t="s">
        <v>23</v>
      </c>
      <c r="B824" s="12" t="s">
        <v>259</v>
      </c>
      <c r="C824" s="2" t="s">
        <v>61</v>
      </c>
      <c r="D824" s="2" t="s">
        <v>59</v>
      </c>
      <c r="E824" s="2" t="s">
        <v>552</v>
      </c>
      <c r="F824" s="6" t="s">
        <v>24</v>
      </c>
      <c r="G824" s="75">
        <v>100</v>
      </c>
      <c r="H824" s="70">
        <v>100</v>
      </c>
    </row>
    <row r="825" spans="1:8" ht="37.5" x14ac:dyDescent="0.3">
      <c r="A825" s="46" t="s">
        <v>136</v>
      </c>
      <c r="B825" s="12" t="s">
        <v>259</v>
      </c>
      <c r="C825" s="2" t="s">
        <v>61</v>
      </c>
      <c r="D825" s="2" t="s">
        <v>59</v>
      </c>
      <c r="E825" s="2" t="s">
        <v>552</v>
      </c>
      <c r="F825" s="6" t="s">
        <v>137</v>
      </c>
      <c r="G825" s="75">
        <v>3300</v>
      </c>
      <c r="H825" s="70">
        <v>3300</v>
      </c>
    </row>
    <row r="826" spans="1:8" ht="25.5" customHeight="1" thickBot="1" x14ac:dyDescent="0.35">
      <c r="A826" s="86" t="s">
        <v>582</v>
      </c>
      <c r="B826" s="13"/>
      <c r="C826" s="22"/>
      <c r="D826" s="22"/>
      <c r="E826" s="22"/>
      <c r="F826" s="79"/>
      <c r="G826" s="80">
        <v>44500</v>
      </c>
      <c r="H826" s="81">
        <v>77407.299999999988</v>
      </c>
    </row>
    <row r="827" spans="1:8" s="25" customFormat="1" ht="28.5" customHeight="1" thickBot="1" x14ac:dyDescent="0.35">
      <c r="A827" s="82" t="s">
        <v>287</v>
      </c>
      <c r="B827" s="83"/>
      <c r="C827" s="84"/>
      <c r="D827" s="84"/>
      <c r="E827" s="84"/>
      <c r="F827" s="85"/>
      <c r="G827" s="103">
        <f>+G6+G31+G42+G311+G356+G488+G618+G785+G826</f>
        <v>3472873.9000000004</v>
      </c>
      <c r="H827" s="104">
        <f>+H6+H31+H42+H311+H356+H488+H618+H785+H826</f>
        <v>3197287.4</v>
      </c>
    </row>
  </sheetData>
  <mergeCells count="10">
    <mergeCell ref="A2:H2"/>
    <mergeCell ref="F1:H1"/>
    <mergeCell ref="F4:F5"/>
    <mergeCell ref="G4:G5"/>
    <mergeCell ref="A4:A5"/>
    <mergeCell ref="B4:B5"/>
    <mergeCell ref="C4:C5"/>
    <mergeCell ref="D4:D5"/>
    <mergeCell ref="E4:E5"/>
    <mergeCell ref="H4:H5"/>
  </mergeCells>
  <pageMargins left="0.78740157480314965" right="0.43307086614173229" top="0.74803149606299213" bottom="0.55118110236220474" header="0.31496062992125984" footer="0.31496062992125984"/>
  <pageSetup paperSize="9" scale="60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2024-12-13T08:59:22Z</dcterms:modified>
</cp:coreProperties>
</file>