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9440" windowHeight="11040" tabRatio="730"/>
  </bookViews>
  <sheets>
    <sheet name="2025-2026 " sheetId="52" r:id="rId1"/>
  </sheets>
  <definedNames>
    <definedName name="_xlnm._FilterDatabase" localSheetId="0" hidden="1">'2025-2026 '!$A$7:$G$841</definedName>
    <definedName name="_xlnm.Print_Titles" localSheetId="0">'2025-2026 '!$5:$6</definedName>
  </definedNames>
  <calcPr calcId="145621"/>
</workbook>
</file>

<file path=xl/calcChain.xml><?xml version="1.0" encoding="utf-8"?>
<calcChain xmlns="http://schemas.openxmlformats.org/spreadsheetml/2006/main">
  <c r="F437" i="52" l="1"/>
  <c r="G437" i="52"/>
  <c r="F429" i="52" l="1"/>
  <c r="G435" i="52"/>
  <c r="F435" i="52"/>
  <c r="F440" i="52"/>
  <c r="G440" i="52"/>
  <c r="G317" i="52" l="1"/>
  <c r="F317" i="52"/>
  <c r="G377" i="52"/>
  <c r="F377" i="52"/>
  <c r="G360" i="52"/>
  <c r="G359" i="52" s="1"/>
  <c r="F360" i="52"/>
  <c r="F359" i="52" s="1"/>
  <c r="G344" i="52" l="1"/>
  <c r="F344" i="52"/>
  <c r="G468" i="52"/>
  <c r="F468" i="52"/>
  <c r="G470" i="52"/>
  <c r="F470" i="52"/>
  <c r="G450" i="52"/>
  <c r="F450" i="52"/>
  <c r="G448" i="52"/>
  <c r="F448" i="52"/>
  <c r="G823" i="52" l="1"/>
  <c r="F823" i="52"/>
  <c r="G196" i="52" l="1"/>
  <c r="G195" i="52" s="1"/>
  <c r="F196" i="52"/>
  <c r="F195" i="52" s="1"/>
  <c r="G85" i="52" l="1"/>
  <c r="F85" i="52"/>
  <c r="F94" i="52"/>
  <c r="G94" i="52"/>
  <c r="G101" i="52"/>
  <c r="G100" i="52" s="1"/>
  <c r="F101" i="52"/>
  <c r="F100" i="52" s="1"/>
  <c r="G122" i="52"/>
  <c r="F122" i="52"/>
  <c r="G145" i="52"/>
  <c r="F145" i="52"/>
  <c r="F246" i="52"/>
  <c r="G246" i="52"/>
  <c r="G245" i="52" s="1"/>
  <c r="G373" i="52"/>
  <c r="F373" i="52"/>
  <c r="G555" i="52"/>
  <c r="F555" i="52"/>
  <c r="F627" i="52"/>
  <c r="G627" i="52"/>
  <c r="F642" i="52"/>
  <c r="F641" i="52" s="1"/>
  <c r="G642" i="52"/>
  <c r="G641" i="52" s="1"/>
  <c r="F710" i="52"/>
  <c r="G710" i="52"/>
  <c r="G709" i="52" s="1"/>
  <c r="F796" i="52"/>
  <c r="G796" i="52"/>
  <c r="G795" i="52" s="1"/>
  <c r="G12" i="52"/>
  <c r="G11" i="52" s="1"/>
  <c r="G10" i="52" s="1"/>
  <c r="G9" i="52" s="1"/>
  <c r="G8" i="52" s="1"/>
  <c r="G19" i="52"/>
  <c r="G18" i="52" s="1"/>
  <c r="G22" i="52"/>
  <c r="G30" i="52"/>
  <c r="G32" i="52"/>
  <c r="G36" i="52"/>
  <c r="G38" i="52"/>
  <c r="G41" i="52"/>
  <c r="G48" i="52"/>
  <c r="G47" i="52" s="1"/>
  <c r="G46" i="52" s="1"/>
  <c r="G45" i="52" s="1"/>
  <c r="G44" i="52" s="1"/>
  <c r="G54" i="52"/>
  <c r="G57" i="52"/>
  <c r="G60" i="52"/>
  <c r="G62" i="52"/>
  <c r="G67" i="52"/>
  <c r="G66" i="52" s="1"/>
  <c r="G65" i="52" s="1"/>
  <c r="G72" i="52"/>
  <c r="G71" i="52" s="1"/>
  <c r="G75" i="52"/>
  <c r="G74" i="52" s="1"/>
  <c r="G79" i="52"/>
  <c r="G78" i="52" s="1"/>
  <c r="G83" i="52"/>
  <c r="G92" i="52"/>
  <c r="G96" i="52"/>
  <c r="G98" i="52"/>
  <c r="G105" i="52"/>
  <c r="G104" i="52" s="1"/>
  <c r="G109" i="52"/>
  <c r="G111" i="52"/>
  <c r="G113" i="52"/>
  <c r="G115" i="52"/>
  <c r="G118" i="52"/>
  <c r="G120" i="52"/>
  <c r="G127" i="52"/>
  <c r="G126" i="52" s="1"/>
  <c r="G125" i="52" s="1"/>
  <c r="G124" i="52" s="1"/>
  <c r="G133" i="52"/>
  <c r="G132" i="52" s="1"/>
  <c r="G137" i="52"/>
  <c r="G142" i="52"/>
  <c r="G141" i="52" s="1"/>
  <c r="G151" i="52"/>
  <c r="G150" i="52" s="1"/>
  <c r="G149" i="52" s="1"/>
  <c r="G154" i="52"/>
  <c r="G156" i="52"/>
  <c r="G158" i="52"/>
  <c r="G163" i="52"/>
  <c r="G162" i="52" s="1"/>
  <c r="G166" i="52"/>
  <c r="G170" i="52"/>
  <c r="G172" i="52"/>
  <c r="G176" i="52"/>
  <c r="G179" i="52"/>
  <c r="G182" i="52"/>
  <c r="G181" i="52" s="1"/>
  <c r="G189" i="52"/>
  <c r="G188" i="52" s="1"/>
  <c r="G187" i="52" s="1"/>
  <c r="G186" i="52" s="1"/>
  <c r="G185" i="52" s="1"/>
  <c r="G184" i="52" s="1"/>
  <c r="G200" i="52"/>
  <c r="G202" i="52"/>
  <c r="G205" i="52"/>
  <c r="G209" i="52"/>
  <c r="G208" i="52" s="1"/>
  <c r="G207" i="52" s="1"/>
  <c r="G215" i="52"/>
  <c r="G214" i="52" s="1"/>
  <c r="G213" i="52" s="1"/>
  <c r="G219" i="52"/>
  <c r="G221" i="52"/>
  <c r="G224" i="52"/>
  <c r="G226" i="52"/>
  <c r="G229" i="52"/>
  <c r="G228" i="52" s="1"/>
  <c r="G233" i="52"/>
  <c r="G232" i="52" s="1"/>
  <c r="G236" i="52"/>
  <c r="G235" i="52" s="1"/>
  <c r="G243" i="52"/>
  <c r="G242" i="52" s="1"/>
  <c r="G252" i="52"/>
  <c r="G251" i="52" s="1"/>
  <c r="G250" i="52" s="1"/>
  <c r="G259" i="52"/>
  <c r="G258" i="52" s="1"/>
  <c r="G257" i="52" s="1"/>
  <c r="G256" i="52" s="1"/>
  <c r="G255" i="52" s="1"/>
  <c r="G267" i="52"/>
  <c r="G266" i="52" s="1"/>
  <c r="G270" i="52"/>
  <c r="G272" i="52"/>
  <c r="G274" i="52"/>
  <c r="G276" i="52"/>
  <c r="G282" i="52"/>
  <c r="G281" i="52" s="1"/>
  <c r="G285" i="52"/>
  <c r="G288" i="52"/>
  <c r="G290" i="52"/>
  <c r="G297" i="52"/>
  <c r="G296" i="52" s="1"/>
  <c r="G300" i="52"/>
  <c r="G299" i="52" s="1"/>
  <c r="G304" i="52"/>
  <c r="G303" i="52" s="1"/>
  <c r="G309" i="52"/>
  <c r="G311" i="52"/>
  <c r="G313" i="52"/>
  <c r="G315" i="52"/>
  <c r="G321" i="52"/>
  <c r="G320" i="52" s="1"/>
  <c r="G319" i="52" s="1"/>
  <c r="G329" i="52"/>
  <c r="G328" i="52" s="1"/>
  <c r="G327" i="52" s="1"/>
  <c r="G326" i="52" s="1"/>
  <c r="G334" i="52"/>
  <c r="G336" i="52"/>
  <c r="G342" i="52"/>
  <c r="G341" i="52" s="1"/>
  <c r="G347" i="52"/>
  <c r="G346" i="52" s="1"/>
  <c r="G350" i="52"/>
  <c r="G349" i="52" s="1"/>
  <c r="G356" i="52"/>
  <c r="G355" i="52" s="1"/>
  <c r="G354" i="52" s="1"/>
  <c r="G363" i="52"/>
  <c r="G365" i="52"/>
  <c r="G367" i="52"/>
  <c r="G369" i="52"/>
  <c r="G371" i="52"/>
  <c r="G375" i="52"/>
  <c r="G384" i="52"/>
  <c r="G383" i="52" s="1"/>
  <c r="G387" i="52"/>
  <c r="G386" i="52" s="1"/>
  <c r="G390" i="52"/>
  <c r="G392" i="52"/>
  <c r="G399" i="52"/>
  <c r="G398" i="52" s="1"/>
  <c r="G397" i="52" s="1"/>
  <c r="G396" i="52" s="1"/>
  <c r="G395" i="52" s="1"/>
  <c r="G406" i="52"/>
  <c r="G405" i="52" s="1"/>
  <c r="G410" i="52"/>
  <c r="G409" i="52" s="1"/>
  <c r="G413" i="52"/>
  <c r="G412" i="52" s="1"/>
  <c r="G417" i="52"/>
  <c r="G416" i="52" s="1"/>
  <c r="G419" i="52"/>
  <c r="G421" i="52"/>
  <c r="G424" i="52"/>
  <c r="G423" i="52" s="1"/>
  <c r="G430" i="52"/>
  <c r="G433" i="52"/>
  <c r="G442" i="52"/>
  <c r="G444" i="52"/>
  <c r="G446" i="52"/>
  <c r="G453" i="52"/>
  <c r="G452" i="52" s="1"/>
  <c r="G456" i="52"/>
  <c r="G455" i="52" s="1"/>
  <c r="G460" i="52"/>
  <c r="G459" i="52" s="1"/>
  <c r="G462" i="52"/>
  <c r="G464" i="52"/>
  <c r="G466" i="52"/>
  <c r="G473" i="52"/>
  <c r="G472" i="52" s="1"/>
  <c r="G476" i="52"/>
  <c r="G479" i="52"/>
  <c r="G481" i="52"/>
  <c r="G486" i="52"/>
  <c r="G485" i="52" s="1"/>
  <c r="G484" i="52" s="1"/>
  <c r="G483" i="52" s="1"/>
  <c r="G492" i="52"/>
  <c r="G491" i="52" s="1"/>
  <c r="G495" i="52"/>
  <c r="G494" i="52" s="1"/>
  <c r="G498" i="52"/>
  <c r="G497" i="52" s="1"/>
  <c r="G502" i="52"/>
  <c r="G504" i="52"/>
  <c r="G512" i="52"/>
  <c r="G511" i="52" s="1"/>
  <c r="G515" i="52"/>
  <c r="G517" i="52"/>
  <c r="G520" i="52"/>
  <c r="G519" i="52" s="1"/>
  <c r="G523" i="52"/>
  <c r="G525" i="52"/>
  <c r="G527" i="52"/>
  <c r="G531" i="52"/>
  <c r="G530" i="52" s="1"/>
  <c r="G533" i="52"/>
  <c r="G539" i="52"/>
  <c r="G541" i="52"/>
  <c r="G543" i="52"/>
  <c r="G547" i="52"/>
  <c r="G549" i="52"/>
  <c r="G551" i="52"/>
  <c r="G553" i="52"/>
  <c r="G562" i="52"/>
  <c r="G561" i="52" s="1"/>
  <c r="G560" i="52" s="1"/>
  <c r="G559" i="52" s="1"/>
  <c r="G558" i="52" s="1"/>
  <c r="G568" i="52"/>
  <c r="G567" i="52" s="1"/>
  <c r="G566" i="52" s="1"/>
  <c r="G572" i="52"/>
  <c r="G571" i="52" s="1"/>
  <c r="G570" i="52" s="1"/>
  <c r="G576" i="52"/>
  <c r="G580" i="52"/>
  <c r="G584" i="52"/>
  <c r="G583" i="52" s="1"/>
  <c r="G587" i="52"/>
  <c r="G591" i="52"/>
  <c r="G593" i="52"/>
  <c r="G595" i="52"/>
  <c r="G598" i="52"/>
  <c r="G597" i="52" s="1"/>
  <c r="G603" i="52"/>
  <c r="G602" i="52" s="1"/>
  <c r="G601" i="52" s="1"/>
  <c r="G600" i="52" s="1"/>
  <c r="G608" i="52"/>
  <c r="G607" i="52" s="1"/>
  <c r="G606" i="52" s="1"/>
  <c r="G605" i="52" s="1"/>
  <c r="G614" i="52"/>
  <c r="G613" i="52" s="1"/>
  <c r="G612" i="52" s="1"/>
  <c r="G611" i="52" s="1"/>
  <c r="G621" i="52"/>
  <c r="G620" i="52" s="1"/>
  <c r="G624" i="52"/>
  <c r="G623" i="52" s="1"/>
  <c r="G629" i="52"/>
  <c r="G636" i="52"/>
  <c r="G638" i="52"/>
  <c r="G645" i="52"/>
  <c r="G644" i="52" s="1"/>
  <c r="G648" i="52"/>
  <c r="G647" i="52" s="1"/>
  <c r="G652" i="52"/>
  <c r="G651" i="52" s="1"/>
  <c r="G655" i="52"/>
  <c r="G657" i="52"/>
  <c r="G660" i="52"/>
  <c r="G662" i="52"/>
  <c r="G664" i="52"/>
  <c r="G668" i="52"/>
  <c r="G667" i="52" s="1"/>
  <c r="G670" i="52"/>
  <c r="G674" i="52"/>
  <c r="G673" i="52" s="1"/>
  <c r="G672" i="52" s="1"/>
  <c r="G681" i="52"/>
  <c r="G683" i="52"/>
  <c r="G689" i="52"/>
  <c r="G688" i="52" s="1"/>
  <c r="G687" i="52" s="1"/>
  <c r="G686" i="52" s="1"/>
  <c r="G685" i="52" s="1"/>
  <c r="G696" i="52"/>
  <c r="G695" i="52" s="1"/>
  <c r="G699" i="52"/>
  <c r="G702" i="52"/>
  <c r="G701" i="52" s="1"/>
  <c r="G707" i="52"/>
  <c r="G706" i="52" s="1"/>
  <c r="G716" i="52"/>
  <c r="G715" i="52" s="1"/>
  <c r="G714" i="52" s="1"/>
  <c r="G713" i="52" s="1"/>
  <c r="G712" i="52" s="1"/>
  <c r="G722" i="52"/>
  <c r="G721" i="52" s="1"/>
  <c r="G720" i="52" s="1"/>
  <c r="G719" i="52" s="1"/>
  <c r="G728" i="52"/>
  <c r="G727" i="52" s="1"/>
  <c r="G726" i="52" s="1"/>
  <c r="G732" i="52"/>
  <c r="G734" i="52"/>
  <c r="G736" i="52"/>
  <c r="G739" i="52"/>
  <c r="G738" i="52" s="1"/>
  <c r="G746" i="52"/>
  <c r="G745" i="52" s="1"/>
  <c r="G744" i="52" s="1"/>
  <c r="G743" i="52" s="1"/>
  <c r="G742" i="52" s="1"/>
  <c r="G753" i="52"/>
  <c r="G756" i="52"/>
  <c r="G761" i="52"/>
  <c r="G760" i="52" s="1"/>
  <c r="G759" i="52" s="1"/>
  <c r="G766" i="52"/>
  <c r="G765" i="52" s="1"/>
  <c r="G764" i="52" s="1"/>
  <c r="G763" i="52" s="1"/>
  <c r="G772" i="52"/>
  <c r="G771" i="52" s="1"/>
  <c r="G770" i="52" s="1"/>
  <c r="G769" i="52" s="1"/>
  <c r="G776" i="52"/>
  <c r="G775" i="52" s="1"/>
  <c r="G774" i="52" s="1"/>
  <c r="G780" i="52"/>
  <c r="G779" i="52" s="1"/>
  <c r="G788" i="52"/>
  <c r="G790" i="52"/>
  <c r="G800" i="52"/>
  <c r="G799" i="52" s="1"/>
  <c r="G802" i="52"/>
  <c r="G808" i="52"/>
  <c r="G807" i="52" s="1"/>
  <c r="G811" i="52"/>
  <c r="G810" i="52" s="1"/>
  <c r="G813" i="52"/>
  <c r="G816" i="52"/>
  <c r="G815" i="52" s="1"/>
  <c r="G821" i="52"/>
  <c r="G820" i="52" s="1"/>
  <c r="G827" i="52"/>
  <c r="G826" i="52" s="1"/>
  <c r="G825" i="52" s="1"/>
  <c r="G830" i="52"/>
  <c r="G829" i="52" s="1"/>
  <c r="G838" i="52"/>
  <c r="G837" i="52" s="1"/>
  <c r="G836" i="52" s="1"/>
  <c r="G835" i="52" s="1"/>
  <c r="G834" i="52" s="1"/>
  <c r="G833" i="52" s="1"/>
  <c r="G832" i="52" s="1"/>
  <c r="G439" i="52" l="1"/>
  <c r="G429" i="52"/>
  <c r="G362" i="52"/>
  <c r="G358" i="52" s="1"/>
  <c r="G458" i="52"/>
  <c r="G29" i="52"/>
  <c r="G28" i="52" s="1"/>
  <c r="G27" i="52" s="1"/>
  <c r="G507" i="52"/>
  <c r="G634" i="52"/>
  <c r="G633" i="52" s="1"/>
  <c r="G632" i="52" s="1"/>
  <c r="G175" i="52"/>
  <c r="G340" i="52"/>
  <c r="G415" i="52"/>
  <c r="G404" i="52" s="1"/>
  <c r="G514" i="52"/>
  <c r="G654" i="52"/>
  <c r="G610" i="52"/>
  <c r="G694" i="52"/>
  <c r="G693" i="52" s="1"/>
  <c r="G692" i="52" s="1"/>
  <c r="G333" i="52"/>
  <c r="G332" i="52" s="1"/>
  <c r="G331" i="52" s="1"/>
  <c r="G626" i="52"/>
  <c r="G659" i="52"/>
  <c r="G131" i="52"/>
  <c r="G130" i="52" s="1"/>
  <c r="G129" i="52" s="1"/>
  <c r="G575" i="52"/>
  <c r="G169" i="52"/>
  <c r="G787" i="52"/>
  <c r="G786" i="52" s="1"/>
  <c r="G784" i="52" s="1"/>
  <c r="G783" i="52" s="1"/>
  <c r="G53" i="52"/>
  <c r="G52" i="52" s="1"/>
  <c r="G51" i="52" s="1"/>
  <c r="G50" i="52" s="1"/>
  <c r="G806" i="52"/>
  <c r="G805" i="52" s="1"/>
  <c r="G804" i="52" s="1"/>
  <c r="G501" i="52"/>
  <c r="G17" i="52"/>
  <c r="G269" i="52"/>
  <c r="G77" i="52"/>
  <c r="G199" i="52"/>
  <c r="G198" i="52" s="1"/>
  <c r="G91" i="52"/>
  <c r="G140" i="52"/>
  <c r="G139" i="52" s="1"/>
  <c r="G475" i="52"/>
  <c r="G218" i="52"/>
  <c r="G217" i="52" s="1"/>
  <c r="G582" i="52"/>
  <c r="G538" i="52"/>
  <c r="G537" i="52" s="1"/>
  <c r="G522" i="52"/>
  <c r="G284" i="52"/>
  <c r="G308" i="52"/>
  <c r="G307" i="52" s="1"/>
  <c r="G778" i="52"/>
  <c r="G249" i="52"/>
  <c r="G248" i="52" s="1"/>
  <c r="G798" i="52"/>
  <c r="G794" i="52" s="1"/>
  <c r="G793" i="52" s="1"/>
  <c r="G241" i="52"/>
  <c r="G240" i="52" s="1"/>
  <c r="G239" i="52" s="1"/>
  <c r="G529" i="52"/>
  <c r="G752" i="52"/>
  <c r="G751" i="52" s="1"/>
  <c r="G750" i="52" s="1"/>
  <c r="G153" i="52"/>
  <c r="G148" i="52" s="1"/>
  <c r="G147" i="52" s="1"/>
  <c r="G117" i="52"/>
  <c r="G103" i="52"/>
  <c r="G819" i="52"/>
  <c r="G818" i="52" s="1"/>
  <c r="G731" i="52"/>
  <c r="G730" i="52" s="1"/>
  <c r="G725" i="52" s="1"/>
  <c r="G705" i="52"/>
  <c r="G704" i="52" s="1"/>
  <c r="G680" i="52"/>
  <c r="G679" i="52" s="1"/>
  <c r="G678" i="52" s="1"/>
  <c r="G677" i="52" s="1"/>
  <c r="G666" i="52"/>
  <c r="G546" i="52"/>
  <c r="G545" i="52" s="1"/>
  <c r="G590" i="52"/>
  <c r="G589" i="52" s="1"/>
  <c r="G382" i="52"/>
  <c r="G381" i="52" s="1"/>
  <c r="G380" i="52" s="1"/>
  <c r="G379" i="52" s="1"/>
  <c r="G295" i="52"/>
  <c r="G294" i="52" s="1"/>
  <c r="G161" i="52"/>
  <c r="G231" i="52"/>
  <c r="G194" i="52" l="1"/>
  <c r="G193" i="52" s="1"/>
  <c r="G500" i="52"/>
  <c r="G490" i="52" s="1"/>
  <c r="G489" i="52" s="1"/>
  <c r="G16" i="52"/>
  <c r="G15" i="52" s="1"/>
  <c r="G14" i="52" s="1"/>
  <c r="G26" i="52"/>
  <c r="G25" i="52" s="1"/>
  <c r="G24" i="52" s="1"/>
  <c r="G306" i="52"/>
  <c r="G293" i="52" s="1"/>
  <c r="G428" i="52"/>
  <c r="G427" i="52" s="1"/>
  <c r="G426" i="52" s="1"/>
  <c r="G325" i="52"/>
  <c r="G168" i="52"/>
  <c r="G160" i="52" s="1"/>
  <c r="G650" i="52"/>
  <c r="G640" i="52" s="1"/>
  <c r="G619" i="52"/>
  <c r="G339" i="52"/>
  <c r="G338" i="52" s="1"/>
  <c r="G691" i="52"/>
  <c r="G574" i="52"/>
  <c r="G565" i="52" s="1"/>
  <c r="G564" i="52" s="1"/>
  <c r="G280" i="52"/>
  <c r="G279" i="52" s="1"/>
  <c r="G278" i="52" s="1"/>
  <c r="G403" i="52"/>
  <c r="G402" i="52" s="1"/>
  <c r="G265" i="52"/>
  <c r="G264" i="52" s="1"/>
  <c r="G263" i="52" s="1"/>
  <c r="G262" i="52" s="1"/>
  <c r="G353" i="52"/>
  <c r="G352" i="52" s="1"/>
  <c r="G785" i="52"/>
  <c r="G749" i="52"/>
  <c r="G741" i="52" s="1"/>
  <c r="G90" i="52"/>
  <c r="G510" i="52"/>
  <c r="G509" i="52" s="1"/>
  <c r="G724" i="52"/>
  <c r="G718" i="52" s="1"/>
  <c r="G536" i="52"/>
  <c r="G535" i="52" s="1"/>
  <c r="G792" i="52"/>
  <c r="G70" i="52"/>
  <c r="G212" i="52"/>
  <c r="G211" i="52"/>
  <c r="F444" i="52"/>
  <c r="F442" i="52"/>
  <c r="G292" i="52" l="1"/>
  <c r="G238" i="52" s="1"/>
  <c r="G192" i="52"/>
  <c r="G89" i="52"/>
  <c r="G88" i="52" s="1"/>
  <c r="G488" i="52"/>
  <c r="G401" i="52" s="1"/>
  <c r="G618" i="52"/>
  <c r="G324" i="52"/>
  <c r="G69" i="52" l="1"/>
  <c r="G7" i="52" s="1"/>
  <c r="G617" i="52"/>
  <c r="G616" i="52" s="1"/>
  <c r="F12" i="52"/>
  <c r="F11" i="52" s="1"/>
  <c r="F10" i="52" s="1"/>
  <c r="F9" i="52" s="1"/>
  <c r="F8" i="52" s="1"/>
  <c r="F19" i="52"/>
  <c r="F18" i="52" s="1"/>
  <c r="F22" i="52"/>
  <c r="F30" i="52"/>
  <c r="F32" i="52"/>
  <c r="F36" i="52"/>
  <c r="F38" i="52"/>
  <c r="F41" i="52"/>
  <c r="F48" i="52"/>
  <c r="F47" i="52" s="1"/>
  <c r="F46" i="52" s="1"/>
  <c r="F45" i="52" s="1"/>
  <c r="F44" i="52" s="1"/>
  <c r="F54" i="52"/>
  <c r="F57" i="52"/>
  <c r="F60" i="52"/>
  <c r="F62" i="52"/>
  <c r="F67" i="52"/>
  <c r="F66" i="52" s="1"/>
  <c r="F65" i="52" s="1"/>
  <c r="F72" i="52"/>
  <c r="F71" i="52" s="1"/>
  <c r="F75" i="52"/>
  <c r="F74" i="52" s="1"/>
  <c r="F79" i="52"/>
  <c r="F78" i="52" s="1"/>
  <c r="F83" i="52"/>
  <c r="F92" i="52"/>
  <c r="F96" i="52"/>
  <c r="F98" i="52"/>
  <c r="F105" i="52"/>
  <c r="F104" i="52" s="1"/>
  <c r="F109" i="52"/>
  <c r="F111" i="52"/>
  <c r="F113" i="52"/>
  <c r="F115" i="52"/>
  <c r="F118" i="52"/>
  <c r="F120" i="52"/>
  <c r="F127" i="52"/>
  <c r="F126" i="52" s="1"/>
  <c r="F125" i="52" s="1"/>
  <c r="F124" i="52" s="1"/>
  <c r="F133" i="52"/>
  <c r="F132" i="52" s="1"/>
  <c r="F137" i="52"/>
  <c r="F142" i="52"/>
  <c r="F141" i="52" s="1"/>
  <c r="F151" i="52"/>
  <c r="F150" i="52" s="1"/>
  <c r="F149" i="52" s="1"/>
  <c r="F154" i="52"/>
  <c r="F156" i="52"/>
  <c r="F158" i="52"/>
  <c r="F163" i="52"/>
  <c r="F162" i="52" s="1"/>
  <c r="F166" i="52"/>
  <c r="F170" i="52"/>
  <c r="F172" i="52"/>
  <c r="F176" i="52"/>
  <c r="F179" i="52"/>
  <c r="F182" i="52"/>
  <c r="F181" i="52" s="1"/>
  <c r="F189" i="52"/>
  <c r="F188" i="52" s="1"/>
  <c r="F187" i="52" s="1"/>
  <c r="F186" i="52" s="1"/>
  <c r="F185" i="52" s="1"/>
  <c r="F184" i="52" s="1"/>
  <c r="F200" i="52"/>
  <c r="F202" i="52"/>
  <c r="F205" i="52"/>
  <c r="F209" i="52"/>
  <c r="F208" i="52" s="1"/>
  <c r="F207" i="52" s="1"/>
  <c r="F215" i="52"/>
  <c r="F214" i="52" s="1"/>
  <c r="F213" i="52" s="1"/>
  <c r="F219" i="52"/>
  <c r="F221" i="52"/>
  <c r="F224" i="52"/>
  <c r="F226" i="52"/>
  <c r="F229" i="52"/>
  <c r="F228" i="52" s="1"/>
  <c r="F233" i="52"/>
  <c r="F232" i="52" s="1"/>
  <c r="F236" i="52"/>
  <c r="F235" i="52" s="1"/>
  <c r="F243" i="52"/>
  <c r="F242" i="52" s="1"/>
  <c r="F245" i="52"/>
  <c r="F252" i="52"/>
  <c r="F251" i="52" s="1"/>
  <c r="F250" i="52" s="1"/>
  <c r="F259" i="52"/>
  <c r="F258" i="52" s="1"/>
  <c r="F257" i="52" s="1"/>
  <c r="F256" i="52" s="1"/>
  <c r="F255" i="52" s="1"/>
  <c r="F267" i="52"/>
  <c r="F266" i="52" s="1"/>
  <c r="F270" i="52"/>
  <c r="F272" i="52"/>
  <c r="F274" i="52"/>
  <c r="F276" i="52"/>
  <c r="F282" i="52"/>
  <c r="F281" i="52" s="1"/>
  <c r="F285" i="52"/>
  <c r="F288" i="52"/>
  <c r="F290" i="52"/>
  <c r="F297" i="52"/>
  <c r="F296" i="52" s="1"/>
  <c r="F300" i="52"/>
  <c r="F299" i="52" s="1"/>
  <c r="F304" i="52"/>
  <c r="F303" i="52" s="1"/>
  <c r="F309" i="52"/>
  <c r="F311" i="52"/>
  <c r="F313" i="52"/>
  <c r="F315" i="52"/>
  <c r="F321" i="52"/>
  <c r="F320" i="52" s="1"/>
  <c r="F319" i="52" s="1"/>
  <c r="F329" i="52"/>
  <c r="F328" i="52" s="1"/>
  <c r="F327" i="52" s="1"/>
  <c r="F326" i="52" s="1"/>
  <c r="F334" i="52"/>
  <c r="F336" i="52"/>
  <c r="F342" i="52"/>
  <c r="F347" i="52"/>
  <c r="F346" i="52" s="1"/>
  <c r="F350" i="52"/>
  <c r="F349" i="52" s="1"/>
  <c r="F356" i="52"/>
  <c r="F355" i="52" s="1"/>
  <c r="F354" i="52" s="1"/>
  <c r="F363" i="52"/>
  <c r="F365" i="52"/>
  <c r="F367" i="52"/>
  <c r="F369" i="52"/>
  <c r="F371" i="52"/>
  <c r="F375" i="52"/>
  <c r="F384" i="52"/>
  <c r="F383" i="52" s="1"/>
  <c r="F387" i="52"/>
  <c r="F386" i="52" s="1"/>
  <c r="F390" i="52"/>
  <c r="F392" i="52"/>
  <c r="F399" i="52"/>
  <c r="F398" i="52" s="1"/>
  <c r="F397" i="52" s="1"/>
  <c r="F396" i="52" s="1"/>
  <c r="F395" i="52" s="1"/>
  <c r="F406" i="52"/>
  <c r="F405" i="52" s="1"/>
  <c r="F410" i="52"/>
  <c r="F409" i="52" s="1"/>
  <c r="F413" i="52"/>
  <c r="F412" i="52" s="1"/>
  <c r="F417" i="52"/>
  <c r="F416" i="52" s="1"/>
  <c r="F419" i="52"/>
  <c r="F421" i="52"/>
  <c r="F424" i="52"/>
  <c r="F423" i="52" s="1"/>
  <c r="F433" i="52"/>
  <c r="F446" i="52"/>
  <c r="F439" i="52" s="1"/>
  <c r="F453" i="52"/>
  <c r="F452" i="52" s="1"/>
  <c r="F456" i="52"/>
  <c r="F455" i="52" s="1"/>
  <c r="F460" i="52"/>
  <c r="F459" i="52" s="1"/>
  <c r="F462" i="52"/>
  <c r="F464" i="52"/>
  <c r="F466" i="52"/>
  <c r="F473" i="52"/>
  <c r="F472" i="52" s="1"/>
  <c r="F476" i="52"/>
  <c r="F479" i="52"/>
  <c r="F481" i="52"/>
  <c r="F486" i="52"/>
  <c r="F485" i="52" s="1"/>
  <c r="F484" i="52" s="1"/>
  <c r="F483" i="52" s="1"/>
  <c r="F492" i="52"/>
  <c r="F491" i="52" s="1"/>
  <c r="F495" i="52"/>
  <c r="F494" i="52" s="1"/>
  <c r="F498" i="52"/>
  <c r="F497" i="52" s="1"/>
  <c r="F502" i="52"/>
  <c r="F504" i="52"/>
  <c r="F512" i="52"/>
  <c r="F511" i="52" s="1"/>
  <c r="F515" i="52"/>
  <c r="F517" i="52"/>
  <c r="F520" i="52"/>
  <c r="F519" i="52" s="1"/>
  <c r="F523" i="52"/>
  <c r="F525" i="52"/>
  <c r="F527" i="52"/>
  <c r="F531" i="52"/>
  <c r="F530" i="52" s="1"/>
  <c r="F533" i="52"/>
  <c r="F539" i="52"/>
  <c r="F541" i="52"/>
  <c r="F543" i="52"/>
  <c r="F547" i="52"/>
  <c r="F549" i="52"/>
  <c r="F551" i="52"/>
  <c r="F553" i="52"/>
  <c r="F562" i="52"/>
  <c r="F561" i="52" s="1"/>
  <c r="F560" i="52" s="1"/>
  <c r="F559" i="52" s="1"/>
  <c r="F558" i="52" s="1"/>
  <c r="F568" i="52"/>
  <c r="F567" i="52" s="1"/>
  <c r="F566" i="52" s="1"/>
  <c r="F572" i="52"/>
  <c r="F571" i="52" s="1"/>
  <c r="F570" i="52" s="1"/>
  <c r="F576" i="52"/>
  <c r="F580" i="52"/>
  <c r="F584" i="52"/>
  <c r="F583" i="52" s="1"/>
  <c r="F587" i="52"/>
  <c r="F591" i="52"/>
  <c r="F593" i="52"/>
  <c r="F595" i="52"/>
  <c r="F598" i="52"/>
  <c r="F597" i="52" s="1"/>
  <c r="F603" i="52"/>
  <c r="F602" i="52" s="1"/>
  <c r="F601" i="52" s="1"/>
  <c r="F600" i="52" s="1"/>
  <c r="F608" i="52"/>
  <c r="F607" i="52" s="1"/>
  <c r="F606" i="52" s="1"/>
  <c r="F605" i="52" s="1"/>
  <c r="F614" i="52"/>
  <c r="F613" i="52" s="1"/>
  <c r="F612" i="52" s="1"/>
  <c r="F611" i="52" s="1"/>
  <c r="F621" i="52"/>
  <c r="F620" i="52" s="1"/>
  <c r="F624" i="52"/>
  <c r="F623" i="52" s="1"/>
  <c r="F629" i="52"/>
  <c r="F636" i="52"/>
  <c r="F638" i="52"/>
  <c r="F645" i="52"/>
  <c r="F644" i="52" s="1"/>
  <c r="F648" i="52"/>
  <c r="F647" i="52" s="1"/>
  <c r="F652" i="52"/>
  <c r="F651" i="52" s="1"/>
  <c r="F655" i="52"/>
  <c r="F657" i="52"/>
  <c r="F660" i="52"/>
  <c r="F662" i="52"/>
  <c r="F664" i="52"/>
  <c r="F668" i="52"/>
  <c r="F667" i="52" s="1"/>
  <c r="F670" i="52"/>
  <c r="F674" i="52"/>
  <c r="F673" i="52" s="1"/>
  <c r="F672" i="52" s="1"/>
  <c r="F681" i="52"/>
  <c r="F683" i="52"/>
  <c r="F689" i="52"/>
  <c r="F688" i="52" s="1"/>
  <c r="F687" i="52" s="1"/>
  <c r="F686" i="52" s="1"/>
  <c r="F685" i="52" s="1"/>
  <c r="F696" i="52"/>
  <c r="F695" i="52" s="1"/>
  <c r="F699" i="52"/>
  <c r="F702" i="52"/>
  <c r="F701" i="52" s="1"/>
  <c r="F707" i="52"/>
  <c r="F706" i="52" s="1"/>
  <c r="F709" i="52"/>
  <c r="F716" i="52"/>
  <c r="F715" i="52" s="1"/>
  <c r="F714" i="52" s="1"/>
  <c r="F713" i="52" s="1"/>
  <c r="F712" i="52" s="1"/>
  <c r="F722" i="52"/>
  <c r="F721" i="52" s="1"/>
  <c r="F720" i="52" s="1"/>
  <c r="F719" i="52" s="1"/>
  <c r="F728" i="52"/>
  <c r="F727" i="52" s="1"/>
  <c r="F726" i="52" s="1"/>
  <c r="F732" i="52"/>
  <c r="F734" i="52"/>
  <c r="F736" i="52"/>
  <c r="F739" i="52"/>
  <c r="F738" i="52" s="1"/>
  <c r="F746" i="52"/>
  <c r="F745" i="52" s="1"/>
  <c r="F744" i="52" s="1"/>
  <c r="F743" i="52" s="1"/>
  <c r="F742" i="52" s="1"/>
  <c r="F753" i="52"/>
  <c r="F756" i="52"/>
  <c r="F761" i="52"/>
  <c r="F760" i="52" s="1"/>
  <c r="F759" i="52" s="1"/>
  <c r="F766" i="52"/>
  <c r="F765" i="52" s="1"/>
  <c r="F764" i="52" s="1"/>
  <c r="F763" i="52" s="1"/>
  <c r="F772" i="52"/>
  <c r="F771" i="52" s="1"/>
  <c r="F770" i="52" s="1"/>
  <c r="F769" i="52" s="1"/>
  <c r="F776" i="52"/>
  <c r="F775" i="52" s="1"/>
  <c r="F774" i="52" s="1"/>
  <c r="F780" i="52"/>
  <c r="F779" i="52" s="1"/>
  <c r="F788" i="52"/>
  <c r="F790" i="52"/>
  <c r="F795" i="52"/>
  <c r="F800" i="52"/>
  <c r="F799" i="52" s="1"/>
  <c r="F802" i="52"/>
  <c r="F808" i="52"/>
  <c r="F807" i="52" s="1"/>
  <c r="F811" i="52"/>
  <c r="F810" i="52" s="1"/>
  <c r="F813" i="52"/>
  <c r="F816" i="52"/>
  <c r="F815" i="52" s="1"/>
  <c r="F821" i="52"/>
  <c r="F820" i="52" s="1"/>
  <c r="F827" i="52"/>
  <c r="F826" i="52" s="1"/>
  <c r="F825" i="52" s="1"/>
  <c r="F830" i="52"/>
  <c r="F829" i="52" s="1"/>
  <c r="F308" i="52" l="1"/>
  <c r="F307" i="52" s="1"/>
  <c r="F362" i="52"/>
  <c r="F358" i="52" s="1"/>
  <c r="F341" i="52"/>
  <c r="F340" i="52" s="1"/>
  <c r="F458" i="52"/>
  <c r="F507" i="52"/>
  <c r="F29" i="52"/>
  <c r="F28" i="52" s="1"/>
  <c r="F27" i="52" s="1"/>
  <c r="F634" i="52"/>
  <c r="F633" i="52" s="1"/>
  <c r="F632" i="52" s="1"/>
  <c r="G841" i="52"/>
  <c r="F175" i="52"/>
  <c r="F415" i="52"/>
  <c r="F404" i="52" s="1"/>
  <c r="F514" i="52"/>
  <c r="F501" i="52"/>
  <c r="F430" i="52"/>
  <c r="F269" i="52"/>
  <c r="F169" i="52"/>
  <c r="F798" i="52"/>
  <c r="F626" i="52"/>
  <c r="F17" i="52"/>
  <c r="F787" i="52"/>
  <c r="F786" i="52" s="1"/>
  <c r="F784" i="52" s="1"/>
  <c r="F783" i="52" s="1"/>
  <c r="F666" i="52"/>
  <c r="F659" i="52"/>
  <c r="F140" i="52"/>
  <c r="F139" i="52" s="1"/>
  <c r="F778" i="52"/>
  <c r="F522" i="52"/>
  <c r="F199" i="52"/>
  <c r="F198" i="52" s="1"/>
  <c r="F694" i="52"/>
  <c r="F693" i="52" s="1"/>
  <c r="F692" i="52" s="1"/>
  <c r="F529" i="52"/>
  <c r="F333" i="52"/>
  <c r="F332" i="52" s="1"/>
  <c r="F331" i="52" s="1"/>
  <c r="F249" i="52"/>
  <c r="F248" i="52" s="1"/>
  <c r="F546" i="52"/>
  <c r="F545" i="52" s="1"/>
  <c r="F77" i="52"/>
  <c r="F680" i="52"/>
  <c r="F679" i="52" s="1"/>
  <c r="F678" i="52" s="1"/>
  <c r="F677" i="52" s="1"/>
  <c r="F654" i="52"/>
  <c r="F475" i="52"/>
  <c r="F231" i="52"/>
  <c r="F53" i="52"/>
  <c r="F52" i="52" s="1"/>
  <c r="F51" i="52" s="1"/>
  <c r="F50" i="52" s="1"/>
  <c r="F161" i="52"/>
  <c r="F131" i="52"/>
  <c r="F130" i="52" s="1"/>
  <c r="F129" i="52" s="1"/>
  <c r="F819" i="52"/>
  <c r="F818" i="52" s="1"/>
  <c r="F752" i="52"/>
  <c r="F751" i="52" s="1"/>
  <c r="F750" i="52" s="1"/>
  <c r="F284" i="52"/>
  <c r="F241" i="52"/>
  <c r="F240" i="52" s="1"/>
  <c r="F239" i="52" s="1"/>
  <c r="F806" i="52"/>
  <c r="F582" i="52"/>
  <c r="F295" i="52"/>
  <c r="F294" i="52" s="1"/>
  <c r="F103" i="52"/>
  <c r="F705" i="52"/>
  <c r="F704" i="52" s="1"/>
  <c r="F382" i="52"/>
  <c r="F381" i="52" s="1"/>
  <c r="F380" i="52" s="1"/>
  <c r="F379" i="52" s="1"/>
  <c r="F153" i="52"/>
  <c r="F148" i="52" s="1"/>
  <c r="F147" i="52" s="1"/>
  <c r="F91" i="52"/>
  <c r="F731" i="52"/>
  <c r="F730" i="52" s="1"/>
  <c r="F725" i="52" s="1"/>
  <c r="F610" i="52"/>
  <c r="F590" i="52"/>
  <c r="F589" i="52" s="1"/>
  <c r="F575" i="52"/>
  <c r="F538" i="52"/>
  <c r="F537" i="52" s="1"/>
  <c r="F218" i="52"/>
  <c r="F217" i="52" s="1"/>
  <c r="F117" i="52"/>
  <c r="F500" i="52" l="1"/>
  <c r="F490" i="52" s="1"/>
  <c r="F194" i="52"/>
  <c r="F193" i="52" s="1"/>
  <c r="F16" i="52"/>
  <c r="F15" i="52" s="1"/>
  <c r="F14" i="52" s="1"/>
  <c r="F26" i="52"/>
  <c r="F25" i="52" s="1"/>
  <c r="F24" i="52" s="1"/>
  <c r="F306" i="52"/>
  <c r="F293" i="52" s="1"/>
  <c r="F428" i="52"/>
  <c r="F427" i="52" s="1"/>
  <c r="F426" i="52" s="1"/>
  <c r="F619" i="52"/>
  <c r="F691" i="52"/>
  <c r="F794" i="52"/>
  <c r="F793" i="52" s="1"/>
  <c r="F805" i="52"/>
  <c r="F804" i="52" s="1"/>
  <c r="F168" i="52"/>
  <c r="F160" i="52" s="1"/>
  <c r="F265" i="52"/>
  <c r="F264" i="52" s="1"/>
  <c r="F263" i="52" s="1"/>
  <c r="F262" i="52" s="1"/>
  <c r="F785" i="52"/>
  <c r="F339" i="52"/>
  <c r="F338" i="52" s="1"/>
  <c r="F403" i="52"/>
  <c r="F402" i="52" s="1"/>
  <c r="F536" i="52"/>
  <c r="F535" i="52" s="1"/>
  <c r="F650" i="52"/>
  <c r="F640" i="52" s="1"/>
  <c r="F325" i="52"/>
  <c r="F489" i="52"/>
  <c r="F510" i="52"/>
  <c r="F509" i="52" s="1"/>
  <c r="F90" i="52"/>
  <c r="F749" i="52"/>
  <c r="F741" i="52" s="1"/>
  <c r="F70" i="52"/>
  <c r="F353" i="52"/>
  <c r="F352" i="52" s="1"/>
  <c r="F212" i="52"/>
  <c r="F724" i="52"/>
  <c r="F718" i="52" s="1"/>
  <c r="F280" i="52"/>
  <c r="F279" i="52" s="1"/>
  <c r="F278" i="52" s="1"/>
  <c r="F574" i="52"/>
  <c r="F565" i="52" s="1"/>
  <c r="F564" i="52" s="1"/>
  <c r="F211" i="52"/>
  <c r="F292" i="52" l="1"/>
  <c r="F238" i="52" s="1"/>
  <c r="F192" i="52"/>
  <c r="F89" i="52"/>
  <c r="F88" i="52" s="1"/>
  <c r="F488" i="52"/>
  <c r="F401" i="52" s="1"/>
  <c r="F792" i="52"/>
  <c r="F618" i="52"/>
  <c r="F324" i="52"/>
  <c r="F69" i="52" l="1"/>
  <c r="F7" i="52" s="1"/>
  <c r="F617" i="52"/>
  <c r="F616" i="52" s="1"/>
  <c r="F838" i="52" l="1"/>
  <c r="F837" i="52" s="1"/>
  <c r="F836" i="52" s="1"/>
  <c r="F835" i="52" s="1"/>
  <c r="F834" i="52" s="1"/>
  <c r="F833" i="52" s="1"/>
  <c r="F832" i="52" s="1"/>
  <c r="F841" i="52" l="1"/>
</calcChain>
</file>

<file path=xl/sharedStrings.xml><?xml version="1.0" encoding="utf-8"?>
<sst xmlns="http://schemas.openxmlformats.org/spreadsheetml/2006/main" count="3613" uniqueCount="786">
  <si>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</si>
  <si>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</si>
  <si>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</si>
  <si>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</si>
  <si>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</si>
  <si>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</si>
  <si>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</si>
  <si>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</si>
  <si>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</si>
  <si>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</si>
  <si>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</si>
  <si>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</si>
  <si>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</si>
  <si>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</si>
  <si>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</si>
  <si>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</si>
  <si>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</si>
  <si>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</si>
  <si>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</si>
  <si>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</si>
  <si>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</si>
  <si>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</si>
  <si>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</si>
  <si>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</si>
  <si>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</si>
  <si>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</si>
  <si>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</si>
  <si>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</si>
  <si>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</si>
  <si>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</si>
  <si>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</si>
  <si>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</si>
  <si>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</si>
  <si>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</si>
  <si>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</si>
  <si>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</si>
  <si>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</si>
  <si>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</si>
  <si>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</si>
  <si>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</si>
  <si>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</si>
  <si>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</si>
  <si>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</si>
  <si>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</si>
  <si>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</si>
  <si>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</si>
  <si>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</si>
  <si>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</si>
  <si>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</si>
  <si>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</si>
  <si>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</si>
  <si>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</si>
  <si>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</si>
  <si>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11 1 50 70030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</si>
  <si>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</si>
  <si>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</si>
  <si>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</si>
  <si>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</si>
  <si>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</si>
  <si>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</si>
  <si>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</si>
  <si>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</si>
  <si>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</si>
  <si>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</si>
  <si>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</si>
  <si>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</si>
  <si>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</si>
  <si>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</si>
  <si>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</si>
  <si>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</si>
  <si>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</si>
  <si>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</si>
  <si>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</si>
  <si>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</si>
  <si>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</si>
  <si>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</si>
  <si>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</si>
  <si>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</si>
  <si>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</si>
  <si>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</si>
  <si>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</si>
  <si>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</si>
  <si>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</si>
  <si>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</si>
  <si>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</si>
  <si>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</si>
  <si>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</si>
  <si>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</si>
  <si>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</si>
  <si>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</si>
  <si>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</si>
  <si>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</si>
  <si>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</si>
  <si>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</si>
  <si>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</si>
  <si>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</si>
  <si>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</si>
  <si>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</si>
  <si>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</si>
  <si>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</si>
  <si>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</si>
  <si>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</si>
  <si>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</si>
  <si>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</si>
  <si>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</si>
  <si>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</si>
  <si>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</si>
  <si>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</si>
  <si>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</si>
  <si>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</si>
  <si>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</si>
  <si>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</si>
  <si>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</si>
  <si>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11 1 50 10000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</si>
  <si>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</si>
  <si>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</si>
  <si>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</si>
  <si>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</si>
  <si>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</si>
  <si>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</si>
  <si>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</si>
  <si>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</si>
  <si>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</si>
  <si>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</si>
  <si>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</si>
  <si>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</si>
  <si>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</si>
  <si>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</si>
  <si>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</si>
  <si>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</si>
  <si>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</si>
  <si>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</si>
  <si>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</si>
  <si>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</si>
  <si>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</si>
  <si>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</si>
  <si>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</si>
  <si>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</si>
  <si>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</si>
  <si>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</si>
  <si>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</si>
  <si>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</si>
  <si>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</si>
  <si>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</si>
  <si>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23 0 80 10001</t>
  </si>
  <si>
    <t>Расходы по содержанию муниципального имущества  (в том числе казны)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</si>
  <si>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</si>
  <si>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</si>
  <si>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</si>
  <si>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</si>
  <si>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</si>
  <si>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</si>
  <si>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</si>
  <si>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</si>
  <si>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</si>
  <si>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</si>
  <si>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</si>
  <si>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</si>
  <si>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</si>
  <si>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</si>
  <si>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</si>
  <si>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</si>
  <si>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</si>
  <si>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</si>
  <si>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</si>
  <si>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</si>
  <si>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</si>
  <si>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</si>
  <si>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</si>
  <si>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</si>
  <si>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</si>
  <si>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</si>
  <si>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</si>
  <si>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</si>
  <si>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</si>
  <si>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</si>
  <si>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</si>
  <si>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</si>
  <si>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</si>
  <si>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</si>
  <si>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</si>
  <si>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</si>
  <si>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</si>
  <si>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</si>
  <si>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</si>
  <si>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</si>
  <si>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</si>
  <si>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</si>
  <si>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</si>
  <si>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</si>
  <si>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</si>
  <si>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</si>
  <si>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</si>
  <si>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07 0 30 40000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</si>
  <si>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</si>
  <si>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</si>
  <si>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</si>
  <si>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</si>
  <si>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</si>
  <si>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</si>
  <si>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</si>
  <si>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</si>
  <si>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</si>
  <si>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</si>
  <si>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</si>
  <si>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</si>
  <si>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</si>
  <si>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</si>
  <si>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</si>
  <si>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</si>
  <si>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</si>
  <si>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</si>
  <si>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</si>
  <si>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</si>
  <si>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</si>
  <si>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</si>
  <si>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</si>
  <si>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</si>
  <si>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</si>
  <si>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</si>
  <si>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</si>
  <si>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</si>
  <si>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</si>
  <si>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</si>
  <si>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</si>
  <si>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</si>
  <si>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</si>
  <si>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</si>
  <si>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</si>
  <si>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</si>
  <si>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</si>
  <si>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</si>
  <si>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</si>
  <si>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</si>
  <si>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</si>
  <si>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Возмещение убытков по перевозке пассажиров речным транспортом </t>
  </si>
  <si>
    <t>15 2 40 20001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</si>
  <si>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</si>
  <si>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</si>
  <si>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</si>
  <si>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</si>
  <si>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</si>
  <si>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</si>
  <si>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</si>
  <si>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</si>
  <si>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</si>
  <si>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</si>
  <si>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</si>
  <si>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</si>
  <si>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</si>
  <si>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</si>
  <si>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</si>
  <si>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</si>
  <si>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Содержание автомобильных дорог с привлечением средств Дорожного фонда области</t>
  </si>
  <si>
    <t>15 1 80 S1350</t>
  </si>
  <si>
    <t>Содержание автомобильных дорог для обеспечения подъездов к земельным участкам, предоставляемым отдельным категориям граждан</t>
  </si>
  <si>
    <t>15 1 80 S1360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</si>
  <si>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</si>
  <si>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</si>
  <si>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</si>
  <si>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</si>
  <si>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</si>
  <si>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</si>
  <si>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</si>
  <si>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</si>
  <si>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</si>
  <si>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</si>
  <si>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</si>
  <si>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</si>
  <si>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</si>
  <si>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</si>
  <si>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</si>
  <si>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</si>
  <si>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</si>
  <si>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</si>
  <si>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</si>
  <si>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</si>
  <si>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</si>
  <si>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</si>
  <si>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</si>
  <si>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</si>
  <si>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</si>
  <si>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</si>
  <si>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</si>
  <si>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</si>
  <si>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</si>
  <si>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</si>
  <si>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</si>
  <si>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</si>
  <si>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</si>
  <si>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</si>
  <si>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</si>
  <si>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</si>
  <si>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</si>
  <si>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</si>
  <si>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23 0 80 10004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</si>
  <si>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</si>
  <si>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</si>
  <si>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</si>
  <si>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Подпрограмма  «Модернизация системы коммунальной инфраструктуры</t>
  </si>
  <si>
    <t>17 5 00 00000</t>
  </si>
  <si>
    <t>17 5 10 00000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</si>
  <si>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</si>
  <si>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</si>
  <si>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</si>
  <si>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</si>
  <si>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</si>
  <si>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</si>
  <si>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</si>
  <si>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</si>
  <si>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</si>
  <si>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Капитальные расходы,  ремонты, в том числе проектно-изыскательские работы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</si>
  <si>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</si>
  <si>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</si>
  <si>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</si>
  <si>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</si>
  <si>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</si>
  <si>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</si>
  <si>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</si>
  <si>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</si>
  <si>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</si>
  <si>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</si>
  <si>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</si>
  <si>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</si>
  <si>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</si>
  <si>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</si>
  <si>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</si>
  <si>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</si>
  <si>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</si>
  <si>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</si>
  <si>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</si>
  <si>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</si>
  <si>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</si>
  <si>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</si>
  <si>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</si>
  <si>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</si>
  <si>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</si>
  <si>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</si>
  <si>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</si>
  <si>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</si>
  <si>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</si>
  <si>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</si>
  <si>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</si>
  <si>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</si>
  <si>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</si>
  <si>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</si>
  <si>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</si>
  <si>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</si>
  <si>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</si>
  <si>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</si>
  <si>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</si>
  <si>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Приобретение мебели, оборудования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</si>
  <si>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</si>
  <si>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</si>
  <si>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</si>
  <si>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</si>
  <si>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</si>
  <si>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</si>
  <si>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</si>
  <si>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</si>
  <si>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</si>
  <si>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</si>
  <si>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</si>
  <si>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</si>
  <si>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</si>
  <si>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</si>
  <si>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</si>
  <si>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</si>
  <si>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</si>
  <si>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</si>
  <si>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</si>
  <si>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</si>
  <si>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</si>
  <si>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</si>
  <si>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</si>
  <si>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</si>
  <si>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</si>
  <si>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</si>
  <si>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</si>
  <si>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</si>
  <si>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</si>
  <si>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</si>
  <si>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</si>
  <si>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</si>
  <si>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</si>
  <si>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</si>
  <si>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общеобра-зовательных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</si>
  <si>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</si>
  <si>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</si>
  <si>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</si>
  <si>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</si>
  <si>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</si>
  <si>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</si>
  <si>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</si>
  <si>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</si>
  <si>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</si>
  <si>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</si>
  <si>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</si>
  <si>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</si>
  <si>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</si>
  <si>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</si>
  <si>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</si>
  <si>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</si>
  <si>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</si>
  <si>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</si>
  <si>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</si>
  <si>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</si>
  <si>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</si>
  <si>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</si>
  <si>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</si>
  <si>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</si>
  <si>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</si>
  <si>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</si>
  <si>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</si>
  <si>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</si>
  <si>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</si>
  <si>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</si>
  <si>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</si>
  <si>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</si>
  <si>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</si>
  <si>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</si>
  <si>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</si>
  <si>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</si>
  <si>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</si>
  <si>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</si>
  <si>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</si>
  <si>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</si>
  <si>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</si>
  <si>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</si>
  <si>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</si>
  <si>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</si>
  <si>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</si>
  <si>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</si>
  <si>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</si>
  <si>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</si>
  <si>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</si>
  <si>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</si>
  <si>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</si>
  <si>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</si>
  <si>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</si>
  <si>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</si>
  <si>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</si>
  <si>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</si>
  <si>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</si>
  <si>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</si>
  <si>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</si>
  <si>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</si>
  <si>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</si>
  <si>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</si>
  <si>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</si>
  <si>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</si>
  <si>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</si>
  <si>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</si>
  <si>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</si>
  <si>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</si>
  <si>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</si>
  <si>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</si>
  <si>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</si>
  <si>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</si>
  <si>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</si>
  <si>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</si>
  <si>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</si>
  <si>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</si>
  <si>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</si>
  <si>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</si>
  <si>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</si>
  <si>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</si>
  <si>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</si>
  <si>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</si>
  <si>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</si>
  <si>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</si>
  <si>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</si>
  <si>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</si>
  <si>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</si>
  <si>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</si>
  <si>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</si>
  <si>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</si>
  <si>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</si>
  <si>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</si>
  <si>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</si>
  <si>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</si>
  <si>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</si>
  <si>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</si>
  <si>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</si>
  <si>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</si>
  <si>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</si>
  <si>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</si>
  <si>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</si>
  <si>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</si>
  <si>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</si>
  <si>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</si>
  <si>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</si>
  <si>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</si>
  <si>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</si>
  <si>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</si>
  <si>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</si>
  <si>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</si>
  <si>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</si>
  <si>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</si>
  <si>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</si>
  <si>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</si>
  <si>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</si>
  <si>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</si>
  <si>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</si>
  <si>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</si>
  <si>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</si>
  <si>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</si>
  <si>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</si>
  <si>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</si>
  <si>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</si>
  <si>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</si>
  <si>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</si>
  <si>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</si>
  <si>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</si>
  <si>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</si>
  <si>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</si>
  <si>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</si>
  <si>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</si>
  <si>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</si>
  <si>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</si>
  <si>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</si>
  <si>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</si>
  <si>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</si>
  <si>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</si>
  <si>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</si>
  <si>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</si>
  <si>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</si>
  <si>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</si>
  <si>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</si>
  <si>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</si>
  <si>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</si>
  <si>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</si>
  <si>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</si>
  <si>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</si>
  <si>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</si>
  <si>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</si>
  <si>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</si>
  <si>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</si>
  <si>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</si>
  <si>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</si>
  <si>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</si>
  <si>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</si>
  <si>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</si>
  <si>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</si>
  <si>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</si>
  <si>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</si>
  <si>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</si>
  <si>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</si>
  <si>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</si>
  <si>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</si>
  <si>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</si>
  <si>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11 1 40 10004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</si>
  <si>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</si>
  <si>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</si>
  <si>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</si>
  <si>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</si>
  <si>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</si>
  <si>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</si>
  <si>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</si>
  <si>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</si>
  <si>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</si>
  <si>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</si>
  <si>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</si>
  <si>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</si>
  <si>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</si>
  <si>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</si>
  <si>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</si>
  <si>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</si>
  <si>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</si>
  <si>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</si>
  <si>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</si>
  <si>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</si>
  <si>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</si>
  <si>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</si>
  <si>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</si>
  <si>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</si>
  <si>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</si>
  <si>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</si>
  <si>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</si>
  <si>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</si>
  <si>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</si>
  <si>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</si>
  <si>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</si>
  <si>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</si>
  <si>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</si>
  <si>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</si>
  <si>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</si>
  <si>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</si>
  <si>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</si>
  <si>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</si>
  <si>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</si>
  <si>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</si>
  <si>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</si>
  <si>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</si>
  <si>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</si>
  <si>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</si>
  <si>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</si>
  <si>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</si>
  <si>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</si>
  <si>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</si>
  <si>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</si>
  <si>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</si>
  <si>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</si>
  <si>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</si>
  <si>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</si>
  <si>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</si>
  <si>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</si>
  <si>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</si>
  <si>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</si>
  <si>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Капитальные расходы, ремонты, в том числе проетно-изыскательные работы</t>
  </si>
  <si>
    <t>12 0 10 00000</t>
  </si>
  <si>
    <t>12 0 20 00000</t>
  </si>
  <si>
    <t>12 0 50 00000</t>
  </si>
  <si>
    <t>12 0 50 10000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</si>
  <si>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</si>
  <si>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</si>
  <si>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</si>
  <si>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</si>
  <si>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</si>
  <si>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</si>
  <si>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</si>
  <si>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</si>
  <si>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</si>
  <si>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</si>
  <si>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</si>
  <si>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</si>
  <si>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</si>
  <si>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</si>
  <si>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</si>
  <si>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</si>
  <si>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</si>
  <si>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</si>
  <si>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</si>
  <si>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</si>
  <si>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</si>
  <si>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Выполнение работ по сносу объектов аварийного жилищного фонда</t>
  </si>
  <si>
    <t>12 0 10 00001</t>
  </si>
  <si>
    <t>12 0 20 00001</t>
  </si>
  <si>
    <t>Проведение ремонтов учреждений физической культуры и спорта</t>
  </si>
  <si>
    <t>Укрепление материально-технической базы учреждений физической культуры и спорта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</si>
  <si>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</si>
  <si>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</si>
  <si>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</si>
  <si>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</si>
  <si>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</si>
  <si>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</si>
  <si>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</si>
  <si>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</si>
  <si>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</si>
  <si>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</si>
  <si>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</si>
  <si>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</si>
  <si>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</si>
  <si>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</si>
  <si>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10 0 60 60000</t>
  </si>
  <si>
    <t>10 0 60 60003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</si>
  <si>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</si>
  <si>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</si>
  <si>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</si>
  <si>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</si>
  <si>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</si>
  <si>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</si>
  <si>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</si>
  <si>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</si>
  <si>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</si>
  <si>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</si>
  <si>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</si>
  <si>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</si>
  <si>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</si>
  <si>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</si>
  <si>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</si>
  <si>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</si>
  <si>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</si>
  <si>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</si>
  <si>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</si>
  <si>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</si>
  <si>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</si>
  <si>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</si>
  <si>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07 0 20 20000</t>
  </si>
  <si>
    <t>07 0 20 S1060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</si>
  <si>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</si>
  <si>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</si>
  <si>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23 0 50 70030</t>
  </si>
  <si>
    <t>17 4 50 70030</t>
  </si>
  <si>
    <t>01 4 50 70030</t>
  </si>
  <si>
    <t>02 2 50 70030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</si>
  <si>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</si>
  <si>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17 4 50 72314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</si>
  <si>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</si>
  <si>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10 0 60 20003</t>
  </si>
  <si>
    <t>01 2 10 L7500</t>
  </si>
  <si>
    <t>Мероприятия в области физической культуры и спорта в рамках национального проекта "Демография"</t>
  </si>
  <si>
    <t>12 0 50 70030</t>
  </si>
  <si>
    <t>06 0 50 70030</t>
  </si>
  <si>
    <t>02 3 50 70030</t>
  </si>
  <si>
    <t>02 1 50 70030</t>
  </si>
  <si>
    <t>Единовременное денежное вознаграждение граждан за заслуги перед Великоустюгским муниципальным округом</t>
  </si>
  <si>
    <t>Подпрограмма "Благоустройство территорий"</t>
  </si>
  <si>
    <t>17 4 50 10000</t>
  </si>
  <si>
    <t>17 4 50 10001</t>
  </si>
  <si>
    <t>02 2 40 L5170</t>
  </si>
  <si>
    <t>Поддержка творческой деятельности театров</t>
  </si>
  <si>
    <t>19 1 40 30001</t>
  </si>
  <si>
    <t>Возмещение части затрат  организаций коммунального комплекса</t>
  </si>
  <si>
    <t>17 5 40 00003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</si>
  <si>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</si>
  <si>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</si>
  <si>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Реализация дополнительных общеразвивающих программ по виду спорта "Самбо"</t>
  </si>
  <si>
    <t>01 3 50 70030</t>
  </si>
  <si>
    <t>01 2 50 70030</t>
  </si>
  <si>
    <t>01 1 50 70030</t>
  </si>
  <si>
    <t>Подпрограмма  «Развитие туризма»</t>
  </si>
  <si>
    <t>19 3 00 00000</t>
  </si>
  <si>
    <t>19 3 40 00000</t>
  </si>
  <si>
    <t>19 3 40 40000</t>
  </si>
  <si>
    <t>19 3 40 40001</t>
  </si>
  <si>
    <t>19 3 40 20000</t>
  </si>
  <si>
    <t>19 3 40 20001</t>
  </si>
  <si>
    <t>19 3 40 60000</t>
  </si>
  <si>
    <t>19 3 40 60001</t>
  </si>
  <si>
    <t>Организация и проведение праздничных мероприятий</t>
  </si>
  <si>
    <t>19 3 40 60002</t>
  </si>
  <si>
    <t>19 3 40 60003</t>
  </si>
  <si>
    <t>Создание рекламно-информационных материалов и приобретение сувенирной продукции в сфере туризма</t>
  </si>
  <si>
    <t>19 3 40 60004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</si>
  <si>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</si>
  <si>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</si>
  <si>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07 0 30 40001</t>
  </si>
  <si>
    <t>2025 год</t>
  </si>
  <si>
    <t>2026 год</t>
  </si>
  <si>
    <t>01 2 20 L7501</t>
  </si>
  <si>
    <t>Реализация мероприятий по модернизации школьных систем образования (оснащение)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</si>
  <si>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</si>
  <si>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</si>
  <si>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</si>
  <si>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17 4 50 10002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</si>
  <si>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</si>
  <si>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</si>
  <si>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11 2 90 10003</t>
  </si>
  <si>
    <t>Подпрограмма "Другие вопросы в области  образования"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</si>
  <si>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</si>
  <si>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</si>
  <si>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Поддержка общеобразовательных организаций по результатам единого государственного экзамена</t>
  </si>
  <si>
    <t>01 2 20 00002</t>
  </si>
  <si>
    <t>01 2 20 00003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</si>
  <si>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</si>
  <si>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</si>
  <si>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плановый период 2025 и 2026 годов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</si>
  <si>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</si>
  <si>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</si>
  <si>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</si>
  <si>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имуществом</t>
  </si>
  <si>
    <t>Создание и (или) ремонт источников наружного водоснабжения для забора воды в целях пожаротушения</t>
  </si>
  <si>
    <t>07 0 20 S1810</t>
  </si>
  <si>
    <t>Подготовка спортивного резерва для спортивных сборных команд Вологодской области</t>
  </si>
  <si>
    <t>12 0 P5 S1730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</si>
  <si>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</si>
  <si>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</si>
  <si>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Организация школьных музеев</t>
  </si>
  <si>
    <t>01 2 20 S1010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</si>
  <si>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</si>
  <si>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</si>
  <si>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</si>
  <si>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</si>
  <si>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Проектирование и строительство распределительных газовых сетей</t>
  </si>
  <si>
    <t>Бюджетные инвестиции</t>
  </si>
  <si>
    <t>410</t>
  </si>
  <si>
    <t>17 5 10 S3120</t>
  </si>
  <si>
    <t>17 4 10 00000</t>
  </si>
  <si>
    <t>Обустройство систем уличного освещения</t>
  </si>
  <si>
    <t>17 4 10 S3350</t>
  </si>
  <si>
    <t xml:space="preserve">Обеспечение мероприятий по обустройству контейнерных площадок </t>
  </si>
  <si>
    <t>17 4 80 S1100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</si>
  <si>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</si>
  <si>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</si>
  <si>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Подпрограмма «Развитие туризма»</t>
  </si>
  <si>
    <t>01 2 10 L7502</t>
  </si>
  <si>
    <t>Реализация мероприятий по модернизации школьных систем образования (ремонты с однолетним циклом выполнения работ)</t>
  </si>
  <si>
    <t>Реализация мероприятий по модернизации школьных систем образования (ремонты с двухлетним циклом выполнения работ)</t>
  </si>
  <si>
    <t>УСЛОВНО УТВЕРЖДЕННЫЕ РАСХОДЫ</t>
  </si>
  <si>
    <t>ФИЗИЧЕСКАЯ КУЛЬТУРА И СПОРТ</t>
  </si>
  <si>
    <t xml:space="preserve">Приложение 8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</si>
  <si>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тыс. рублей</t>
  </si>
  <si>
    <t>01 2 10 А7502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</si>
  <si>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</si>
  <si>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 xml:space="preserve">Приложение  8                                                                                        к решению Великоустюгской Думы от 24.12.2024 №  112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</si>
</sst>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5">
    <xf numFmtId="0" fontId="0" fillId="0" borderId="0" xfId="0"/>
    <xf numFmtId="0" fontId="8" fillId="0" borderId="3" xfId="0" applyFont="1" applyFill="1" applyBorder="1" applyAlignment="1">
      <alignment wrapText="1"/>
    </xf>
    <xf numFmtId="0" fontId="8" fillId="0" borderId="0" xfId="0" applyFont="1" applyFill="1"/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3" xfId="8" applyNumberFormat="1" applyFont="1" applyFill="1" applyBorder="1" applyAlignment="1">
      <alignment horizontal="left" vertical="center" wrapText="1"/>
    </xf>
    <xf numFmtId="49" fontId="8" fillId="0" borderId="4" xfId="8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vertical="top" wrapText="1"/>
    </xf>
    <xf numFmtId="0" fontId="8" fillId="0" borderId="3" xfId="9" applyNumberFormat="1" applyFont="1" applyFill="1" applyBorder="1" applyAlignment="1" applyProtection="1">
      <alignment horizontal="left" vertical="center" wrapText="1"/>
      <protection hidden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9" fillId="0" borderId="0" xfId="0" applyFont="1" applyFill="1"/>
    <xf numFmtId="0" fontId="8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 wrapText="1"/>
    </xf>
    <xf numFmtId="49" fontId="8" fillId="0" borderId="3" xfId="8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8" fillId="0" borderId="3" xfId="8" applyNumberFormat="1" applyFont="1" applyFill="1" applyBorder="1" applyAlignment="1">
      <alignment horizontal="left" vertical="center" wrapText="1"/>
    </xf>
    <xf numFmtId="0" fontId="8" fillId="0" borderId="3" xfId="9" applyNumberFormat="1" applyFont="1" applyFill="1" applyBorder="1" applyAlignment="1" applyProtection="1">
      <alignment vertical="top" wrapText="1"/>
      <protection hidden="1"/>
    </xf>
    <xf numFmtId="2" fontId="8" fillId="0" borderId="0" xfId="0" applyNumberFormat="1" applyFont="1" applyFill="1" applyAlignment="1">
      <alignment horizontal="right"/>
    </xf>
    <xf numFmtId="49" fontId="9" fillId="0" borderId="7" xfId="8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center" wrapText="1"/>
    </xf>
    <xf numFmtId="14" fontId="8" fillId="0" borderId="3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9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8" fillId="0" borderId="3" xfId="9" applyNumberFormat="1" applyFont="1" applyFill="1" applyBorder="1" applyAlignment="1" applyProtection="1">
      <alignment horizontal="left" vertical="top" wrapText="1"/>
      <protection hidden="1"/>
    </xf>
    <xf numFmtId="0" fontId="8" fillId="0" borderId="3" xfId="8" applyFont="1" applyFill="1" applyBorder="1" applyAlignment="1">
      <alignment vertical="top" wrapText="1"/>
    </xf>
    <xf numFmtId="0" fontId="8" fillId="0" borderId="3" xfId="0" applyFont="1" applyFill="1" applyBorder="1"/>
    <xf numFmtId="0" fontId="7" fillId="0" borderId="20" xfId="0" applyFont="1" applyFill="1" applyBorder="1" applyAlignment="1">
      <alignment horizontal="left" vertical="center"/>
    </xf>
    <xf numFmtId="0" fontId="7" fillId="0" borderId="13" xfId="0" applyFont="1" applyFill="1" applyBorder="1" applyAlignment="1"/>
    <xf numFmtId="0" fontId="7" fillId="0" borderId="14" xfId="0" applyFont="1" applyFill="1" applyBorder="1" applyAlignment="1"/>
    <xf numFmtId="49" fontId="9" fillId="0" borderId="12" xfId="8" applyNumberFormat="1" applyFont="1" applyFill="1" applyBorder="1" applyAlignment="1">
      <alignment horizontal="center"/>
    </xf>
    <xf numFmtId="0" fontId="11" fillId="0" borderId="0" xfId="0" applyFont="1" applyFill="1"/>
    <xf numFmtId="0" fontId="8" fillId="2" borderId="0" xfId="0" applyFont="1" applyFill="1"/>
    <xf numFmtId="2" fontId="8" fillId="2" borderId="0" xfId="0" applyNumberFormat="1" applyFont="1" applyFill="1" applyAlignment="1">
      <alignment horizontal="right"/>
    </xf>
    <xf numFmtId="2" fontId="8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 wrapText="1"/>
    </xf>
    <xf numFmtId="49" fontId="9" fillId="0" borderId="6" xfId="0" applyNumberFormat="1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left" vertical="center" wrapText="1"/>
    </xf>
    <xf numFmtId="0" fontId="9" fillId="0" borderId="3" xfId="9" applyNumberFormat="1" applyFont="1" applyFill="1" applyBorder="1" applyAlignment="1" applyProtection="1">
      <alignment horizontal="left" vertical="center" wrapText="1"/>
      <protection hidden="1"/>
    </xf>
    <xf numFmtId="0" fontId="8" fillId="0" borderId="3" xfId="9" applyNumberFormat="1" applyFont="1" applyFill="1" applyBorder="1" applyAlignment="1" applyProtection="1">
      <alignment horizontal="left" wrapText="1"/>
      <protection hidden="1"/>
    </xf>
    <xf numFmtId="0" fontId="8" fillId="0" borderId="3" xfId="0" applyFont="1" applyFill="1" applyBorder="1" applyAlignment="1">
      <alignment horizontal="left" vertical="center"/>
    </xf>
    <xf numFmtId="49" fontId="9" fillId="0" borderId="3" xfId="8" applyNumberFormat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horizontal="center"/>
    </xf>
    <xf numFmtId="49" fontId="9" fillId="0" borderId="24" xfId="0" applyNumberFormat="1" applyFont="1" applyFill="1" applyBorder="1" applyAlignment="1">
      <alignment horizontal="center"/>
    </xf>
    <xf numFmtId="49" fontId="8" fillId="0" borderId="22" xfId="0" applyNumberFormat="1" applyFont="1" applyFill="1" applyBorder="1" applyAlignment="1">
      <alignment horizontal="center"/>
    </xf>
    <xf numFmtId="49" fontId="8" fillId="0" borderId="22" xfId="8" applyNumberFormat="1" applyFont="1" applyFill="1" applyBorder="1" applyAlignment="1">
      <alignment horizontal="center"/>
    </xf>
    <xf numFmtId="2" fontId="8" fillId="0" borderId="22" xfId="0" applyNumberFormat="1" applyFont="1" applyFill="1" applyBorder="1" applyAlignment="1">
      <alignment horizontal="center"/>
    </xf>
    <xf numFmtId="0" fontId="8" fillId="0" borderId="22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9" fillId="0" borderId="22" xfId="0" applyNumberFormat="1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49" fontId="9" fillId="0" borderId="4" xfId="8" applyNumberFormat="1" applyFont="1" applyFill="1" applyBorder="1" applyAlignment="1">
      <alignment horizontal="center"/>
    </xf>
    <xf numFmtId="49" fontId="9" fillId="0" borderId="22" xfId="8" applyNumberFormat="1" applyFont="1" applyFill="1" applyBorder="1" applyAlignment="1">
      <alignment horizontal="center"/>
    </xf>
    <xf numFmtId="165" fontId="7" fillId="0" borderId="33" xfId="0" applyNumberFormat="1" applyFont="1" applyFill="1" applyBorder="1" applyAlignment="1">
      <alignment horizontal="center"/>
    </xf>
    <xf numFmtId="165" fontId="7" fillId="0" borderId="30" xfId="0" applyNumberFormat="1" applyFont="1" applyFill="1" applyBorder="1" applyAlignment="1">
      <alignment horizontal="center"/>
    </xf>
    <xf numFmtId="165" fontId="6" fillId="0" borderId="34" xfId="0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center"/>
    </xf>
    <xf numFmtId="165" fontId="6" fillId="0" borderId="34" xfId="8" applyNumberFormat="1" applyFont="1" applyFill="1" applyBorder="1" applyAlignment="1">
      <alignment horizontal="center"/>
    </xf>
    <xf numFmtId="165" fontId="6" fillId="0" borderId="26" xfId="8" applyNumberFormat="1" applyFont="1" applyFill="1" applyBorder="1" applyAlignment="1">
      <alignment horizontal="center"/>
    </xf>
    <xf numFmtId="165" fontId="7" fillId="0" borderId="34" xfId="0" applyNumberFormat="1" applyFont="1" applyFill="1" applyBorder="1" applyAlignment="1">
      <alignment horizontal="center"/>
    </xf>
    <xf numFmtId="165" fontId="7" fillId="0" borderId="26" xfId="0" applyNumberFormat="1" applyFont="1" applyFill="1" applyBorder="1" applyAlignment="1">
      <alignment horizontal="center"/>
    </xf>
    <xf numFmtId="165" fontId="6" fillId="0" borderId="34" xfId="11" applyNumberFormat="1" applyFont="1" applyFill="1" applyBorder="1" applyAlignment="1">
      <alignment horizontal="center"/>
    </xf>
    <xf numFmtId="165" fontId="6" fillId="0" borderId="26" xfId="11" applyNumberFormat="1" applyFont="1" applyFill="1" applyBorder="1" applyAlignment="1">
      <alignment horizontal="center"/>
    </xf>
    <xf numFmtId="165" fontId="7" fillId="0" borderId="34" xfId="8" applyNumberFormat="1" applyFont="1" applyFill="1" applyBorder="1" applyAlignment="1">
      <alignment horizontal="center"/>
    </xf>
    <xf numFmtId="165" fontId="7" fillId="0" borderId="26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7" fillId="0" borderId="35" xfId="0" applyNumberFormat="1" applyFont="1" applyFill="1" applyBorder="1" applyAlignment="1">
      <alignment horizontal="center"/>
    </xf>
    <xf numFmtId="165" fontId="7" fillId="0" borderId="36" xfId="0" applyNumberFormat="1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165" fontId="7" fillId="0" borderId="27" xfId="0" applyNumberFormat="1" applyFont="1" applyFill="1" applyBorder="1" applyAlignment="1">
      <alignment horizontal="center"/>
    </xf>
    <xf numFmtId="165" fontId="7" fillId="0" borderId="37" xfId="0" applyNumberFormat="1" applyFont="1" applyFill="1" applyBorder="1" applyAlignment="1">
      <alignment horizontal="center"/>
    </xf>
    <xf numFmtId="49" fontId="8" fillId="0" borderId="19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1"/>
  <sheetViews>
    <sheetView tabSelected="1" view="pageLayout" zoomScale="55" zoomScaleNormal="60" zoomScaleSheetLayoutView="50" zoomScalePageLayoutView="55" workbookViewId="0">
      <selection activeCell="A2" sqref="A2"/>
    </sheetView>
  </sheetViews>
  <sheetFormatPr defaultColWidth="8.28515625" defaultRowHeight="18.75" x14ac:dyDescent="0.3"/>
  <cols>
    <col min="1" max="1" width="81.28515625" style="24" customWidth="1"/>
    <col min="2" max="2" width="10.28515625" style="2" customWidth="1"/>
    <col min="3" max="3" width="7.28515625" style="2" customWidth="1"/>
    <col min="4" max="4" width="19.7109375" style="25" customWidth="1"/>
    <col min="5" max="5" width="9.7109375" style="25" customWidth="1"/>
    <col min="6" max="6" width="20.85546875" style="2" customWidth="1"/>
    <col min="7" max="7" width="19.5703125" style="2" customWidth="1"/>
    <col min="8" max="16384" width="8.28515625" style="2"/>
  </cols>
  <sheetData>
    <row r="1" spans="1:7" ht="161.25" customHeight="1" x14ac:dyDescent="0.3">
      <c r="E1" s="91" t="s">
        <v>785</v>
      </c>
      <c r="F1" s="91"/>
      <c r="G1" s="91"/>
    </row>
    <row r="2" spans="1:7" ht="130.5" customHeight="1" x14ac:dyDescent="0.3">
      <c r="E2" s="91" t="s">
        <v>781</v>
      </c>
      <c r="F2" s="91"/>
      <c r="G2" s="91"/>
    </row>
    <row r="3" spans="1:7" ht="90.4" customHeight="1" x14ac:dyDescent="0.3">
      <c r="A3" s="92" t="s">
        <v>747</v>
      </c>
      <c r="B3" s="92"/>
      <c r="C3" s="92"/>
      <c r="D3" s="92"/>
      <c r="E3" s="92"/>
      <c r="F3" s="92"/>
      <c r="G3" s="92"/>
    </row>
    <row r="4" spans="1:7" ht="33.75" customHeight="1" thickBot="1" x14ac:dyDescent="0.35">
      <c r="A4" s="3"/>
      <c r="B4" s="4"/>
      <c r="C4" s="4"/>
      <c r="D4" s="5"/>
      <c r="E4" s="5"/>
      <c r="G4" s="2" t="s">
        <v>782</v>
      </c>
    </row>
    <row r="5" spans="1:7" ht="33.75" customHeight="1" x14ac:dyDescent="0.3">
      <c r="A5" s="93" t="s">
        <v>746</v>
      </c>
      <c r="B5" s="95" t="s">
        <v>2</v>
      </c>
      <c r="C5" s="97" t="s">
        <v>3</v>
      </c>
      <c r="D5" s="97" t="s">
        <v>5</v>
      </c>
      <c r="E5" s="99" t="s">
        <v>4</v>
      </c>
      <c r="F5" s="101" t="s">
        <v>728</v>
      </c>
      <c r="G5" s="103" t="s">
        <v>729</v>
      </c>
    </row>
    <row r="6" spans="1:7" ht="18" customHeight="1" thickBot="1" x14ac:dyDescent="0.35">
      <c r="A6" s="94"/>
      <c r="B6" s="96"/>
      <c r="C6" s="98"/>
      <c r="D6" s="98"/>
      <c r="E6" s="100"/>
      <c r="F6" s="102"/>
      <c r="G6" s="104"/>
    </row>
    <row r="7" spans="1:7" ht="31.5" customHeight="1" x14ac:dyDescent="0.3">
      <c r="A7" s="53" t="s">
        <v>34</v>
      </c>
      <c r="B7" s="60" t="s">
        <v>13</v>
      </c>
      <c r="C7" s="52" t="s">
        <v>0</v>
      </c>
      <c r="D7" s="52"/>
      <c r="E7" s="61"/>
      <c r="F7" s="72">
        <f>+F8+F14+F24+F50+F65+F69+F44</f>
        <v>397214.80000000005</v>
      </c>
      <c r="G7" s="73">
        <f>+G8+G14+G24+G50+G65+G69+G44</f>
        <v>387647.8</v>
      </c>
    </row>
    <row r="8" spans="1:7" ht="37.5" x14ac:dyDescent="0.3">
      <c r="A8" s="22" t="s">
        <v>35</v>
      </c>
      <c r="B8" s="6" t="s">
        <v>13</v>
      </c>
      <c r="C8" s="7" t="s">
        <v>1</v>
      </c>
      <c r="D8" s="7"/>
      <c r="E8" s="62"/>
      <c r="F8" s="74">
        <f t="shared" ref="F8:G12" si="0">+F9</f>
        <v>5556.6</v>
      </c>
      <c r="G8" s="75">
        <f t="shared" si="0"/>
        <v>5556.6</v>
      </c>
    </row>
    <row r="9" spans="1:7" ht="20.25" x14ac:dyDescent="0.3">
      <c r="A9" s="22" t="s">
        <v>36</v>
      </c>
      <c r="B9" s="6" t="s">
        <v>13</v>
      </c>
      <c r="C9" s="7" t="s">
        <v>1</v>
      </c>
      <c r="D9" s="7" t="s">
        <v>37</v>
      </c>
      <c r="E9" s="62"/>
      <c r="F9" s="74">
        <f t="shared" si="0"/>
        <v>5556.6</v>
      </c>
      <c r="G9" s="75">
        <f t="shared" si="0"/>
        <v>5556.6</v>
      </c>
    </row>
    <row r="10" spans="1:7" ht="37.5" x14ac:dyDescent="0.3">
      <c r="A10" s="13" t="s">
        <v>38</v>
      </c>
      <c r="B10" s="6" t="s">
        <v>13</v>
      </c>
      <c r="C10" s="7" t="s">
        <v>1</v>
      </c>
      <c r="D10" s="16" t="s">
        <v>39</v>
      </c>
      <c r="E10" s="62" t="s">
        <v>27</v>
      </c>
      <c r="F10" s="74">
        <f t="shared" si="0"/>
        <v>5556.6</v>
      </c>
      <c r="G10" s="75">
        <f t="shared" si="0"/>
        <v>5556.6</v>
      </c>
    </row>
    <row r="11" spans="1:7" ht="20.25" x14ac:dyDescent="0.3">
      <c r="A11" s="13" t="s">
        <v>49</v>
      </c>
      <c r="B11" s="6" t="s">
        <v>13</v>
      </c>
      <c r="C11" s="7" t="s">
        <v>1</v>
      </c>
      <c r="D11" s="16" t="s">
        <v>41</v>
      </c>
      <c r="E11" s="62"/>
      <c r="F11" s="74">
        <f t="shared" si="0"/>
        <v>5556.6</v>
      </c>
      <c r="G11" s="75">
        <f t="shared" si="0"/>
        <v>5556.6</v>
      </c>
    </row>
    <row r="12" spans="1:7" ht="37.5" x14ac:dyDescent="0.3">
      <c r="A12" s="13" t="s">
        <v>40</v>
      </c>
      <c r="B12" s="6" t="s">
        <v>13</v>
      </c>
      <c r="C12" s="7" t="s">
        <v>1</v>
      </c>
      <c r="D12" s="16" t="s">
        <v>42</v>
      </c>
      <c r="E12" s="62"/>
      <c r="F12" s="74">
        <f t="shared" si="0"/>
        <v>5556.6</v>
      </c>
      <c r="G12" s="75">
        <f t="shared" si="0"/>
        <v>5556.6</v>
      </c>
    </row>
    <row r="13" spans="1:7" ht="37.5" x14ac:dyDescent="0.3">
      <c r="A13" s="12" t="s">
        <v>43</v>
      </c>
      <c r="B13" s="6" t="s">
        <v>13</v>
      </c>
      <c r="C13" s="7" t="s">
        <v>1</v>
      </c>
      <c r="D13" s="7" t="s">
        <v>42</v>
      </c>
      <c r="E13" s="62" t="s">
        <v>44</v>
      </c>
      <c r="F13" s="74">
        <v>5556.6</v>
      </c>
      <c r="G13" s="75">
        <v>5556.6</v>
      </c>
    </row>
    <row r="14" spans="1:7" ht="56.25" x14ac:dyDescent="0.3">
      <c r="A14" s="22" t="s">
        <v>45</v>
      </c>
      <c r="B14" s="6" t="s">
        <v>13</v>
      </c>
      <c r="C14" s="7" t="s">
        <v>25</v>
      </c>
      <c r="D14" s="7"/>
      <c r="E14" s="62"/>
      <c r="F14" s="74">
        <f t="shared" ref="F14:G15" si="1">+F15</f>
        <v>4657.3999999999996</v>
      </c>
      <c r="G14" s="75">
        <f t="shared" si="1"/>
        <v>4576</v>
      </c>
    </row>
    <row r="15" spans="1:7" ht="67.5" customHeight="1" x14ac:dyDescent="0.3">
      <c r="A15" s="8" t="s">
        <v>7</v>
      </c>
      <c r="B15" s="9" t="s">
        <v>13</v>
      </c>
      <c r="C15" s="10" t="s">
        <v>25</v>
      </c>
      <c r="D15" s="10" t="s">
        <v>6</v>
      </c>
      <c r="E15" s="63"/>
      <c r="F15" s="76">
        <f t="shared" si="1"/>
        <v>4657.3999999999996</v>
      </c>
      <c r="G15" s="77">
        <f t="shared" si="1"/>
        <v>4576</v>
      </c>
    </row>
    <row r="16" spans="1:7" ht="37.5" x14ac:dyDescent="0.3">
      <c r="A16" s="8" t="s">
        <v>46</v>
      </c>
      <c r="B16" s="9" t="s">
        <v>13</v>
      </c>
      <c r="C16" s="10" t="s">
        <v>25</v>
      </c>
      <c r="D16" s="10" t="s">
        <v>47</v>
      </c>
      <c r="E16" s="63"/>
      <c r="F16" s="76">
        <f>+F17</f>
        <v>4657.3999999999996</v>
      </c>
      <c r="G16" s="77">
        <f>+G17</f>
        <v>4576</v>
      </c>
    </row>
    <row r="17" spans="1:7" ht="37.5" x14ac:dyDescent="0.3">
      <c r="A17" s="8" t="s">
        <v>16</v>
      </c>
      <c r="B17" s="9" t="s">
        <v>13</v>
      </c>
      <c r="C17" s="10" t="s">
        <v>25</v>
      </c>
      <c r="D17" s="10" t="s">
        <v>48</v>
      </c>
      <c r="E17" s="63"/>
      <c r="F17" s="76">
        <f t="shared" ref="F17:G17" si="2">+F22+F18</f>
        <v>4657.3999999999996</v>
      </c>
      <c r="G17" s="77">
        <f t="shared" si="2"/>
        <v>4576</v>
      </c>
    </row>
    <row r="18" spans="1:7" ht="20.25" x14ac:dyDescent="0.3">
      <c r="A18" s="13" t="s">
        <v>49</v>
      </c>
      <c r="B18" s="9" t="s">
        <v>13</v>
      </c>
      <c r="C18" s="10" t="s">
        <v>25</v>
      </c>
      <c r="D18" s="10" t="s">
        <v>50</v>
      </c>
      <c r="E18" s="63"/>
      <c r="F18" s="76">
        <f t="shared" ref="F18:G18" si="3">+F19</f>
        <v>3296.7</v>
      </c>
      <c r="G18" s="77">
        <f t="shared" si="3"/>
        <v>3215.3</v>
      </c>
    </row>
    <row r="19" spans="1:7" ht="20.25" x14ac:dyDescent="0.3">
      <c r="A19" s="13" t="s">
        <v>51</v>
      </c>
      <c r="B19" s="9" t="s">
        <v>13</v>
      </c>
      <c r="C19" s="10" t="s">
        <v>25</v>
      </c>
      <c r="D19" s="10" t="s">
        <v>52</v>
      </c>
      <c r="E19" s="63"/>
      <c r="F19" s="76">
        <f t="shared" ref="F19:G19" si="4">+F20+F21</f>
        <v>3296.7</v>
      </c>
      <c r="G19" s="77">
        <f t="shared" si="4"/>
        <v>3215.3</v>
      </c>
    </row>
    <row r="20" spans="1:7" ht="37.5" x14ac:dyDescent="0.3">
      <c r="A20" s="12" t="s">
        <v>43</v>
      </c>
      <c r="B20" s="9" t="s">
        <v>13</v>
      </c>
      <c r="C20" s="10" t="s">
        <v>25</v>
      </c>
      <c r="D20" s="10" t="s">
        <v>52</v>
      </c>
      <c r="E20" s="63" t="s">
        <v>44</v>
      </c>
      <c r="F20" s="74">
        <v>2770</v>
      </c>
      <c r="G20" s="75">
        <v>2701.6</v>
      </c>
    </row>
    <row r="21" spans="1:7" ht="37.5" x14ac:dyDescent="0.3">
      <c r="A21" s="12" t="s">
        <v>28</v>
      </c>
      <c r="B21" s="9" t="s">
        <v>13</v>
      </c>
      <c r="C21" s="10" t="s">
        <v>25</v>
      </c>
      <c r="D21" s="10" t="s">
        <v>52</v>
      </c>
      <c r="E21" s="63" t="s">
        <v>29</v>
      </c>
      <c r="F21" s="74">
        <v>526.70000000000005</v>
      </c>
      <c r="G21" s="75">
        <v>513.70000000000005</v>
      </c>
    </row>
    <row r="22" spans="1:7" ht="37.5" x14ac:dyDescent="0.3">
      <c r="A22" s="22" t="s">
        <v>22</v>
      </c>
      <c r="B22" s="9" t="s">
        <v>13</v>
      </c>
      <c r="C22" s="10" t="s">
        <v>25</v>
      </c>
      <c r="D22" s="7" t="s">
        <v>53</v>
      </c>
      <c r="E22" s="63"/>
      <c r="F22" s="76">
        <f t="shared" ref="F22:G22" si="5">+F23</f>
        <v>1360.7</v>
      </c>
      <c r="G22" s="77">
        <f t="shared" si="5"/>
        <v>1360.7</v>
      </c>
    </row>
    <row r="23" spans="1:7" ht="37.5" x14ac:dyDescent="0.3">
      <c r="A23" s="12" t="s">
        <v>43</v>
      </c>
      <c r="B23" s="9" t="s">
        <v>13</v>
      </c>
      <c r="C23" s="10" t="s">
        <v>25</v>
      </c>
      <c r="D23" s="10" t="s">
        <v>53</v>
      </c>
      <c r="E23" s="63" t="s">
        <v>44</v>
      </c>
      <c r="F23" s="74">
        <v>1360.7</v>
      </c>
      <c r="G23" s="75">
        <v>1360.7</v>
      </c>
    </row>
    <row r="24" spans="1:7" ht="56.25" x14ac:dyDescent="0.3">
      <c r="A24" s="22" t="s">
        <v>686</v>
      </c>
      <c r="B24" s="6" t="s">
        <v>13</v>
      </c>
      <c r="C24" s="7" t="s">
        <v>54</v>
      </c>
      <c r="D24" s="7"/>
      <c r="E24" s="62"/>
      <c r="F24" s="74">
        <f t="shared" ref="F24:G25" si="6">+F25</f>
        <v>117206.5</v>
      </c>
      <c r="G24" s="75">
        <f t="shared" si="6"/>
        <v>107433.9</v>
      </c>
    </row>
    <row r="25" spans="1:7" ht="58.5" customHeight="1" x14ac:dyDescent="0.3">
      <c r="A25" s="8" t="s">
        <v>7</v>
      </c>
      <c r="B25" s="6" t="s">
        <v>13</v>
      </c>
      <c r="C25" s="7" t="s">
        <v>54</v>
      </c>
      <c r="D25" s="10" t="s">
        <v>6</v>
      </c>
      <c r="E25" s="62"/>
      <c r="F25" s="74">
        <f t="shared" si="6"/>
        <v>117206.5</v>
      </c>
      <c r="G25" s="75">
        <f t="shared" si="6"/>
        <v>107433.9</v>
      </c>
    </row>
    <row r="26" spans="1:7" ht="37.5" x14ac:dyDescent="0.3">
      <c r="A26" s="13" t="s">
        <v>46</v>
      </c>
      <c r="B26" s="9" t="s">
        <v>13</v>
      </c>
      <c r="C26" s="10" t="s">
        <v>54</v>
      </c>
      <c r="D26" s="10" t="s">
        <v>47</v>
      </c>
      <c r="E26" s="63"/>
      <c r="F26" s="74">
        <f>+F27</f>
        <v>117206.5</v>
      </c>
      <c r="G26" s="75">
        <f>+G27</f>
        <v>107433.9</v>
      </c>
    </row>
    <row r="27" spans="1:7" ht="37.5" x14ac:dyDescent="0.3">
      <c r="A27" s="8" t="s">
        <v>16</v>
      </c>
      <c r="B27" s="6" t="s">
        <v>13</v>
      </c>
      <c r="C27" s="7" t="s">
        <v>54</v>
      </c>
      <c r="D27" s="10" t="s">
        <v>48</v>
      </c>
      <c r="E27" s="62" t="s">
        <v>27</v>
      </c>
      <c r="F27" s="74">
        <f>+F28+F36+F38+F41</f>
        <v>117206.5</v>
      </c>
      <c r="G27" s="75">
        <f>+G28+G36+G38+G41</f>
        <v>107433.9</v>
      </c>
    </row>
    <row r="28" spans="1:7" ht="20.25" x14ac:dyDescent="0.3">
      <c r="A28" s="22" t="s">
        <v>49</v>
      </c>
      <c r="B28" s="6" t="s">
        <v>13</v>
      </c>
      <c r="C28" s="7" t="s">
        <v>54</v>
      </c>
      <c r="D28" s="10" t="s">
        <v>50</v>
      </c>
      <c r="E28" s="62" t="s">
        <v>27</v>
      </c>
      <c r="F28" s="74">
        <f>+F29+F32</f>
        <v>85808.1</v>
      </c>
      <c r="G28" s="75">
        <f>+G29+G32</f>
        <v>76035.5</v>
      </c>
    </row>
    <row r="29" spans="1:7" ht="37.5" x14ac:dyDescent="0.3">
      <c r="A29" s="22" t="s">
        <v>55</v>
      </c>
      <c r="B29" s="6" t="s">
        <v>13</v>
      </c>
      <c r="C29" s="7" t="s">
        <v>54</v>
      </c>
      <c r="D29" s="10" t="s">
        <v>56</v>
      </c>
      <c r="E29" s="62"/>
      <c r="F29" s="74">
        <f>+F30+F31</f>
        <v>37616.400000000001</v>
      </c>
      <c r="G29" s="75">
        <f>+G30+G31</f>
        <v>36735</v>
      </c>
    </row>
    <row r="30" spans="1:7" ht="37.5" x14ac:dyDescent="0.3">
      <c r="A30" s="12" t="s">
        <v>43</v>
      </c>
      <c r="B30" s="9" t="s">
        <v>13</v>
      </c>
      <c r="C30" s="10" t="s">
        <v>54</v>
      </c>
      <c r="D30" s="10" t="s">
        <v>56</v>
      </c>
      <c r="E30" s="63" t="s">
        <v>44</v>
      </c>
      <c r="F30" s="74">
        <f>30638.5+1921.7</f>
        <v>32560.2</v>
      </c>
      <c r="G30" s="75">
        <f>29882+1921.7</f>
        <v>31803.7</v>
      </c>
    </row>
    <row r="31" spans="1:7" ht="37.5" x14ac:dyDescent="0.3">
      <c r="A31" s="12" t="s">
        <v>28</v>
      </c>
      <c r="B31" s="9" t="s">
        <v>13</v>
      </c>
      <c r="C31" s="10" t="s">
        <v>54</v>
      </c>
      <c r="D31" s="10" t="s">
        <v>56</v>
      </c>
      <c r="E31" s="63" t="s">
        <v>29</v>
      </c>
      <c r="F31" s="74">
        <v>5056.2</v>
      </c>
      <c r="G31" s="75">
        <v>4931.3</v>
      </c>
    </row>
    <row r="32" spans="1:7" ht="37.5" x14ac:dyDescent="0.3">
      <c r="A32" s="13" t="s">
        <v>158</v>
      </c>
      <c r="B32" s="6" t="s">
        <v>13</v>
      </c>
      <c r="C32" s="7" t="s">
        <v>54</v>
      </c>
      <c r="D32" s="10" t="s">
        <v>644</v>
      </c>
      <c r="E32" s="62" t="s">
        <v>27</v>
      </c>
      <c r="F32" s="74">
        <f t="shared" ref="F32:G32" si="7">+F33+F34+F35</f>
        <v>48191.700000000004</v>
      </c>
      <c r="G32" s="75">
        <f t="shared" si="7"/>
        <v>39300.5</v>
      </c>
    </row>
    <row r="33" spans="1:7" ht="37.5" x14ac:dyDescent="0.3">
      <c r="A33" s="12" t="s">
        <v>43</v>
      </c>
      <c r="B33" s="9" t="s">
        <v>13</v>
      </c>
      <c r="C33" s="10" t="s">
        <v>54</v>
      </c>
      <c r="D33" s="10" t="s">
        <v>644</v>
      </c>
      <c r="E33" s="63" t="s">
        <v>44</v>
      </c>
      <c r="F33" s="74">
        <v>40718.400000000001</v>
      </c>
      <c r="G33" s="75">
        <v>32010</v>
      </c>
    </row>
    <row r="34" spans="1:7" ht="37.5" x14ac:dyDescent="0.3">
      <c r="A34" s="12" t="s">
        <v>28</v>
      </c>
      <c r="B34" s="9" t="s">
        <v>13</v>
      </c>
      <c r="C34" s="10" t="s">
        <v>54</v>
      </c>
      <c r="D34" s="10" t="s">
        <v>644</v>
      </c>
      <c r="E34" s="63" t="s">
        <v>29</v>
      </c>
      <c r="F34" s="74">
        <v>7401.5</v>
      </c>
      <c r="G34" s="75">
        <v>7218.7</v>
      </c>
    </row>
    <row r="35" spans="1:7" ht="20.25" x14ac:dyDescent="0.3">
      <c r="A35" s="12" t="s">
        <v>30</v>
      </c>
      <c r="B35" s="9" t="s">
        <v>13</v>
      </c>
      <c r="C35" s="10" t="s">
        <v>54</v>
      </c>
      <c r="D35" s="10" t="s">
        <v>644</v>
      </c>
      <c r="E35" s="63" t="s">
        <v>31</v>
      </c>
      <c r="F35" s="74">
        <v>71.8</v>
      </c>
      <c r="G35" s="75">
        <v>71.8</v>
      </c>
    </row>
    <row r="36" spans="1:7" ht="37.5" x14ac:dyDescent="0.3">
      <c r="A36" s="22" t="s">
        <v>22</v>
      </c>
      <c r="B36" s="6" t="s">
        <v>13</v>
      </c>
      <c r="C36" s="7" t="s">
        <v>54</v>
      </c>
      <c r="D36" s="7" t="s">
        <v>53</v>
      </c>
      <c r="E36" s="62" t="s">
        <v>27</v>
      </c>
      <c r="F36" s="74">
        <f t="shared" ref="F36:G36" si="8">+F37</f>
        <v>26406.799999999999</v>
      </c>
      <c r="G36" s="75">
        <f t="shared" si="8"/>
        <v>26406.799999999999</v>
      </c>
    </row>
    <row r="37" spans="1:7" ht="37.5" x14ac:dyDescent="0.3">
      <c r="A37" s="12" t="s">
        <v>43</v>
      </c>
      <c r="B37" s="9" t="s">
        <v>13</v>
      </c>
      <c r="C37" s="10" t="s">
        <v>54</v>
      </c>
      <c r="D37" s="10" t="s">
        <v>53</v>
      </c>
      <c r="E37" s="63" t="s">
        <v>44</v>
      </c>
      <c r="F37" s="74">
        <v>26406.799999999999</v>
      </c>
      <c r="G37" s="75">
        <v>26406.799999999999</v>
      </c>
    </row>
    <row r="38" spans="1:7" ht="39" customHeight="1" x14ac:dyDescent="0.3">
      <c r="A38" s="12" t="s">
        <v>57</v>
      </c>
      <c r="B38" s="9" t="s">
        <v>13</v>
      </c>
      <c r="C38" s="10" t="s">
        <v>54</v>
      </c>
      <c r="D38" s="10" t="s">
        <v>58</v>
      </c>
      <c r="E38" s="63"/>
      <c r="F38" s="76">
        <f t="shared" ref="F38:G38" si="9">+F39+F40</f>
        <v>1589.4</v>
      </c>
      <c r="G38" s="77">
        <f t="shared" si="9"/>
        <v>1589.4</v>
      </c>
    </row>
    <row r="39" spans="1:7" ht="37.5" x14ac:dyDescent="0.3">
      <c r="A39" s="12" t="s">
        <v>43</v>
      </c>
      <c r="B39" s="9" t="s">
        <v>13</v>
      </c>
      <c r="C39" s="10" t="s">
        <v>54</v>
      </c>
      <c r="D39" s="10" t="s">
        <v>58</v>
      </c>
      <c r="E39" s="63" t="s">
        <v>44</v>
      </c>
      <c r="F39" s="74">
        <v>1460</v>
      </c>
      <c r="G39" s="75">
        <v>1460</v>
      </c>
    </row>
    <row r="40" spans="1:7" ht="37.5" x14ac:dyDescent="0.3">
      <c r="A40" s="12" t="s">
        <v>28</v>
      </c>
      <c r="B40" s="9" t="s">
        <v>13</v>
      </c>
      <c r="C40" s="10" t="s">
        <v>54</v>
      </c>
      <c r="D40" s="10" t="s">
        <v>58</v>
      </c>
      <c r="E40" s="63" t="s">
        <v>29</v>
      </c>
      <c r="F40" s="74">
        <v>129.4</v>
      </c>
      <c r="G40" s="75">
        <v>129.4</v>
      </c>
    </row>
    <row r="41" spans="1:7" ht="81" customHeight="1" x14ac:dyDescent="0.3">
      <c r="A41" s="12" t="s">
        <v>60</v>
      </c>
      <c r="B41" s="9" t="s">
        <v>13</v>
      </c>
      <c r="C41" s="10" t="s">
        <v>54</v>
      </c>
      <c r="D41" s="10" t="s">
        <v>61</v>
      </c>
      <c r="E41" s="63"/>
      <c r="F41" s="76">
        <f t="shared" ref="F41:G41" si="10">+F42+F43</f>
        <v>3402.2000000000003</v>
      </c>
      <c r="G41" s="77">
        <f t="shared" si="10"/>
        <v>3402.2000000000003</v>
      </c>
    </row>
    <row r="42" spans="1:7" ht="37.5" x14ac:dyDescent="0.3">
      <c r="A42" s="12" t="s">
        <v>43</v>
      </c>
      <c r="B42" s="9" t="s">
        <v>13</v>
      </c>
      <c r="C42" s="10" t="s">
        <v>54</v>
      </c>
      <c r="D42" s="10" t="s">
        <v>61</v>
      </c>
      <c r="E42" s="63" t="s">
        <v>44</v>
      </c>
      <c r="F42" s="74">
        <v>2962.4</v>
      </c>
      <c r="G42" s="75">
        <v>2962.4</v>
      </c>
    </row>
    <row r="43" spans="1:7" ht="37.5" x14ac:dyDescent="0.3">
      <c r="A43" s="12" t="s">
        <v>28</v>
      </c>
      <c r="B43" s="9" t="s">
        <v>13</v>
      </c>
      <c r="C43" s="10" t="s">
        <v>54</v>
      </c>
      <c r="D43" s="10" t="s">
        <v>61</v>
      </c>
      <c r="E43" s="63" t="s">
        <v>29</v>
      </c>
      <c r="F43" s="74">
        <v>439.8</v>
      </c>
      <c r="G43" s="75">
        <v>439.8</v>
      </c>
    </row>
    <row r="44" spans="1:7" ht="20.25" x14ac:dyDescent="0.3">
      <c r="A44" s="22" t="s">
        <v>62</v>
      </c>
      <c r="B44" s="6" t="s">
        <v>13</v>
      </c>
      <c r="C44" s="7" t="s">
        <v>63</v>
      </c>
      <c r="D44" s="7"/>
      <c r="E44" s="62"/>
      <c r="F44" s="74">
        <f t="shared" ref="F44:G48" si="11">+F45</f>
        <v>4.9000000000000004</v>
      </c>
      <c r="G44" s="75">
        <f t="shared" si="11"/>
        <v>32</v>
      </c>
    </row>
    <row r="45" spans="1:7" ht="60" customHeight="1" x14ac:dyDescent="0.3">
      <c r="A45" s="8" t="s">
        <v>7</v>
      </c>
      <c r="B45" s="9" t="s">
        <v>13</v>
      </c>
      <c r="C45" s="10" t="s">
        <v>63</v>
      </c>
      <c r="D45" s="10" t="s">
        <v>6</v>
      </c>
      <c r="E45" s="63"/>
      <c r="F45" s="74">
        <f t="shared" si="11"/>
        <v>4.9000000000000004</v>
      </c>
      <c r="G45" s="75">
        <f t="shared" si="11"/>
        <v>32</v>
      </c>
    </row>
    <row r="46" spans="1:7" ht="37.5" x14ac:dyDescent="0.3">
      <c r="A46" s="13" t="s">
        <v>46</v>
      </c>
      <c r="B46" s="9" t="s">
        <v>13</v>
      </c>
      <c r="C46" s="10" t="s">
        <v>63</v>
      </c>
      <c r="D46" s="10" t="s">
        <v>47</v>
      </c>
      <c r="E46" s="63"/>
      <c r="F46" s="74">
        <f t="shared" si="11"/>
        <v>4.9000000000000004</v>
      </c>
      <c r="G46" s="75">
        <f t="shared" si="11"/>
        <v>32</v>
      </c>
    </row>
    <row r="47" spans="1:7" ht="37.5" x14ac:dyDescent="0.3">
      <c r="A47" s="8" t="s">
        <v>16</v>
      </c>
      <c r="B47" s="9" t="s">
        <v>13</v>
      </c>
      <c r="C47" s="10" t="s">
        <v>63</v>
      </c>
      <c r="D47" s="10" t="s">
        <v>48</v>
      </c>
      <c r="E47" s="63"/>
      <c r="F47" s="74">
        <f t="shared" si="11"/>
        <v>4.9000000000000004</v>
      </c>
      <c r="G47" s="75">
        <f t="shared" si="11"/>
        <v>32</v>
      </c>
    </row>
    <row r="48" spans="1:7" ht="56.25" x14ac:dyDescent="0.3">
      <c r="A48" s="13" t="s">
        <v>64</v>
      </c>
      <c r="B48" s="9" t="s">
        <v>13</v>
      </c>
      <c r="C48" s="10" t="s">
        <v>63</v>
      </c>
      <c r="D48" s="10" t="s">
        <v>65</v>
      </c>
      <c r="E48" s="63"/>
      <c r="F48" s="74">
        <f t="shared" si="11"/>
        <v>4.9000000000000004</v>
      </c>
      <c r="G48" s="75">
        <f t="shared" si="11"/>
        <v>32</v>
      </c>
    </row>
    <row r="49" spans="1:7" ht="37.5" x14ac:dyDescent="0.3">
      <c r="A49" s="12" t="s">
        <v>28</v>
      </c>
      <c r="B49" s="9" t="s">
        <v>13</v>
      </c>
      <c r="C49" s="10" t="s">
        <v>63</v>
      </c>
      <c r="D49" s="10" t="s">
        <v>65</v>
      </c>
      <c r="E49" s="63" t="s">
        <v>29</v>
      </c>
      <c r="F49" s="74">
        <v>4.9000000000000004</v>
      </c>
      <c r="G49" s="75">
        <v>32</v>
      </c>
    </row>
    <row r="50" spans="1:7" ht="35.25" customHeight="1" x14ac:dyDescent="0.3">
      <c r="A50" s="22" t="s">
        <v>66</v>
      </c>
      <c r="B50" s="6" t="s">
        <v>13</v>
      </c>
      <c r="C50" s="7" t="s">
        <v>67</v>
      </c>
      <c r="D50" s="7"/>
      <c r="E50" s="62"/>
      <c r="F50" s="74">
        <f>+F51</f>
        <v>18645.100000000002</v>
      </c>
      <c r="G50" s="75">
        <f>+G51</f>
        <v>18358.100000000002</v>
      </c>
    </row>
    <row r="51" spans="1:7" ht="56.25" x14ac:dyDescent="0.3">
      <c r="A51" s="26" t="s">
        <v>18</v>
      </c>
      <c r="B51" s="9" t="s">
        <v>13</v>
      </c>
      <c r="C51" s="10" t="s">
        <v>67</v>
      </c>
      <c r="D51" s="10" t="s">
        <v>19</v>
      </c>
      <c r="E51" s="63"/>
      <c r="F51" s="74">
        <f t="shared" ref="F51:G51" si="12">+F52</f>
        <v>18645.100000000002</v>
      </c>
      <c r="G51" s="75">
        <f t="shared" si="12"/>
        <v>18358.100000000002</v>
      </c>
    </row>
    <row r="52" spans="1:7" ht="20.25" x14ac:dyDescent="0.3">
      <c r="A52" s="26" t="s">
        <v>20</v>
      </c>
      <c r="B52" s="9" t="s">
        <v>13</v>
      </c>
      <c r="C52" s="10" t="s">
        <v>67</v>
      </c>
      <c r="D52" s="10" t="s">
        <v>21</v>
      </c>
      <c r="E52" s="63"/>
      <c r="F52" s="74">
        <f t="shared" ref="F52:G52" si="13">+F53+F62+F60</f>
        <v>18645.100000000002</v>
      </c>
      <c r="G52" s="75">
        <f t="shared" si="13"/>
        <v>18358.100000000002</v>
      </c>
    </row>
    <row r="53" spans="1:7" ht="20.25" x14ac:dyDescent="0.3">
      <c r="A53" s="26" t="s">
        <v>49</v>
      </c>
      <c r="B53" s="9" t="s">
        <v>13</v>
      </c>
      <c r="C53" s="10" t="s">
        <v>67</v>
      </c>
      <c r="D53" s="10" t="s">
        <v>68</v>
      </c>
      <c r="E53" s="63"/>
      <c r="F53" s="74">
        <f t="shared" ref="F53:G53" si="14">+F54+F57</f>
        <v>11618.7</v>
      </c>
      <c r="G53" s="75">
        <f t="shared" si="14"/>
        <v>11331.7</v>
      </c>
    </row>
    <row r="54" spans="1:7" ht="20.25" x14ac:dyDescent="0.3">
      <c r="A54" s="26" t="s">
        <v>69</v>
      </c>
      <c r="B54" s="9" t="s">
        <v>13</v>
      </c>
      <c r="C54" s="10" t="s">
        <v>67</v>
      </c>
      <c r="D54" s="10" t="s">
        <v>663</v>
      </c>
      <c r="E54" s="63"/>
      <c r="F54" s="74">
        <f t="shared" ref="F54:G54" si="15">+F55+F56</f>
        <v>1378.3</v>
      </c>
      <c r="G54" s="75">
        <f t="shared" si="15"/>
        <v>1344.2</v>
      </c>
    </row>
    <row r="55" spans="1:7" ht="37.5" x14ac:dyDescent="0.3">
      <c r="A55" s="12" t="s">
        <v>43</v>
      </c>
      <c r="B55" s="9" t="s">
        <v>13</v>
      </c>
      <c r="C55" s="10" t="s">
        <v>67</v>
      </c>
      <c r="D55" s="10" t="s">
        <v>663</v>
      </c>
      <c r="E55" s="63" t="s">
        <v>44</v>
      </c>
      <c r="F55" s="74">
        <v>1188.8</v>
      </c>
      <c r="G55" s="75">
        <v>1159.4000000000001</v>
      </c>
    </row>
    <row r="56" spans="1:7" ht="37.5" x14ac:dyDescent="0.3">
      <c r="A56" s="12" t="s">
        <v>28</v>
      </c>
      <c r="B56" s="9" t="s">
        <v>13</v>
      </c>
      <c r="C56" s="10" t="s">
        <v>67</v>
      </c>
      <c r="D56" s="10" t="s">
        <v>663</v>
      </c>
      <c r="E56" s="63" t="s">
        <v>29</v>
      </c>
      <c r="F56" s="74">
        <v>189.5</v>
      </c>
      <c r="G56" s="75">
        <v>184.8</v>
      </c>
    </row>
    <row r="57" spans="1:7" ht="37.5" x14ac:dyDescent="0.3">
      <c r="A57" s="26" t="s">
        <v>71</v>
      </c>
      <c r="B57" s="9" t="s">
        <v>13</v>
      </c>
      <c r="C57" s="10" t="s">
        <v>67</v>
      </c>
      <c r="D57" s="10" t="s">
        <v>70</v>
      </c>
      <c r="E57" s="63"/>
      <c r="F57" s="74">
        <f t="shared" ref="F57:G57" si="16">+F58+F59</f>
        <v>10240.400000000001</v>
      </c>
      <c r="G57" s="75">
        <f t="shared" si="16"/>
        <v>9987.5</v>
      </c>
    </row>
    <row r="58" spans="1:7" ht="37.5" x14ac:dyDescent="0.3">
      <c r="A58" s="12" t="s">
        <v>43</v>
      </c>
      <c r="B58" s="9" t="s">
        <v>13</v>
      </c>
      <c r="C58" s="10" t="s">
        <v>67</v>
      </c>
      <c r="D58" s="10" t="s">
        <v>70</v>
      </c>
      <c r="E58" s="63" t="s">
        <v>44</v>
      </c>
      <c r="F58" s="74">
        <v>9306.7000000000007</v>
      </c>
      <c r="G58" s="75">
        <v>9076.9</v>
      </c>
    </row>
    <row r="59" spans="1:7" ht="37.5" x14ac:dyDescent="0.3">
      <c r="A59" s="12" t="s">
        <v>28</v>
      </c>
      <c r="B59" s="9" t="s">
        <v>13</v>
      </c>
      <c r="C59" s="10" t="s">
        <v>67</v>
      </c>
      <c r="D59" s="10" t="s">
        <v>70</v>
      </c>
      <c r="E59" s="63" t="s">
        <v>29</v>
      </c>
      <c r="F59" s="74">
        <v>933.7</v>
      </c>
      <c r="G59" s="75">
        <v>910.6</v>
      </c>
    </row>
    <row r="60" spans="1:7" ht="37.5" x14ac:dyDescent="0.3">
      <c r="A60" s="13" t="s">
        <v>22</v>
      </c>
      <c r="B60" s="6" t="s">
        <v>13</v>
      </c>
      <c r="C60" s="7" t="s">
        <v>67</v>
      </c>
      <c r="D60" s="7" t="s">
        <v>23</v>
      </c>
      <c r="E60" s="62" t="s">
        <v>27</v>
      </c>
      <c r="F60" s="74">
        <f t="shared" ref="F60:G60" si="17">+F61</f>
        <v>6948.2</v>
      </c>
      <c r="G60" s="75">
        <f t="shared" si="17"/>
        <v>6948.2</v>
      </c>
    </row>
    <row r="61" spans="1:7" ht="37.5" x14ac:dyDescent="0.3">
      <c r="A61" s="12" t="s">
        <v>43</v>
      </c>
      <c r="B61" s="9" t="s">
        <v>13</v>
      </c>
      <c r="C61" s="10" t="s">
        <v>67</v>
      </c>
      <c r="D61" s="10" t="s">
        <v>23</v>
      </c>
      <c r="E61" s="63" t="s">
        <v>44</v>
      </c>
      <c r="F61" s="74">
        <v>6948.2</v>
      </c>
      <c r="G61" s="75">
        <v>6948.2</v>
      </c>
    </row>
    <row r="62" spans="1:7" ht="35.25" customHeight="1" x14ac:dyDescent="0.3">
      <c r="A62" s="12" t="s">
        <v>72</v>
      </c>
      <c r="B62" s="9" t="s">
        <v>13</v>
      </c>
      <c r="C62" s="10" t="s">
        <v>67</v>
      </c>
      <c r="D62" s="10" t="s">
        <v>73</v>
      </c>
      <c r="E62" s="63"/>
      <c r="F62" s="74">
        <f t="shared" ref="F62:G62" si="18">+F63+F64</f>
        <v>78.2</v>
      </c>
      <c r="G62" s="75">
        <f t="shared" si="18"/>
        <v>78.2</v>
      </c>
    </row>
    <row r="63" spans="1:7" ht="37.5" x14ac:dyDescent="0.3">
      <c r="A63" s="12" t="s">
        <v>43</v>
      </c>
      <c r="B63" s="9" t="s">
        <v>13</v>
      </c>
      <c r="C63" s="10" t="s">
        <v>67</v>
      </c>
      <c r="D63" s="10" t="s">
        <v>73</v>
      </c>
      <c r="E63" s="63" t="s">
        <v>44</v>
      </c>
      <c r="F63" s="74">
        <v>69.8</v>
      </c>
      <c r="G63" s="75">
        <v>69.8</v>
      </c>
    </row>
    <row r="64" spans="1:7" ht="37.5" x14ac:dyDescent="0.3">
      <c r="A64" s="12" t="s">
        <v>28</v>
      </c>
      <c r="B64" s="9" t="s">
        <v>13</v>
      </c>
      <c r="C64" s="10" t="s">
        <v>67</v>
      </c>
      <c r="D64" s="10" t="s">
        <v>73</v>
      </c>
      <c r="E64" s="63" t="s">
        <v>29</v>
      </c>
      <c r="F64" s="74">
        <v>8.4</v>
      </c>
      <c r="G64" s="75">
        <v>8.4</v>
      </c>
    </row>
    <row r="65" spans="1:7" ht="20.25" x14ac:dyDescent="0.3">
      <c r="A65" s="22" t="s">
        <v>74</v>
      </c>
      <c r="B65" s="6" t="s">
        <v>13</v>
      </c>
      <c r="C65" s="7" t="s">
        <v>12</v>
      </c>
      <c r="D65" s="7"/>
      <c r="E65" s="62"/>
      <c r="F65" s="74">
        <f t="shared" ref="F65:G67" si="19">SUM(F66)</f>
        <v>2000</v>
      </c>
      <c r="G65" s="75">
        <f t="shared" si="19"/>
        <v>2000</v>
      </c>
    </row>
    <row r="66" spans="1:7" ht="20.25" x14ac:dyDescent="0.3">
      <c r="A66" s="13" t="s">
        <v>74</v>
      </c>
      <c r="B66" s="6" t="s">
        <v>13</v>
      </c>
      <c r="C66" s="7" t="s">
        <v>12</v>
      </c>
      <c r="D66" s="16" t="s">
        <v>75</v>
      </c>
      <c r="E66" s="62"/>
      <c r="F66" s="74">
        <f t="shared" si="19"/>
        <v>2000</v>
      </c>
      <c r="G66" s="75">
        <f t="shared" si="19"/>
        <v>2000</v>
      </c>
    </row>
    <row r="67" spans="1:7" ht="37.5" x14ac:dyDescent="0.3">
      <c r="A67" s="13" t="s">
        <v>76</v>
      </c>
      <c r="B67" s="6" t="s">
        <v>13</v>
      </c>
      <c r="C67" s="7" t="s">
        <v>12</v>
      </c>
      <c r="D67" s="16" t="s">
        <v>77</v>
      </c>
      <c r="E67" s="62" t="s">
        <v>27</v>
      </c>
      <c r="F67" s="74">
        <f t="shared" si="19"/>
        <v>2000</v>
      </c>
      <c r="G67" s="75">
        <f t="shared" si="19"/>
        <v>2000</v>
      </c>
    </row>
    <row r="68" spans="1:7" ht="20.25" x14ac:dyDescent="0.3">
      <c r="A68" s="8" t="s">
        <v>78</v>
      </c>
      <c r="B68" s="6" t="s">
        <v>13</v>
      </c>
      <c r="C68" s="7" t="s">
        <v>12</v>
      </c>
      <c r="D68" s="7" t="s">
        <v>77</v>
      </c>
      <c r="E68" s="62" t="s">
        <v>79</v>
      </c>
      <c r="F68" s="74">
        <v>2000</v>
      </c>
      <c r="G68" s="75">
        <v>2000</v>
      </c>
    </row>
    <row r="69" spans="1:7" ht="20.25" x14ac:dyDescent="0.3">
      <c r="A69" s="8" t="s">
        <v>80</v>
      </c>
      <c r="B69" s="9" t="s">
        <v>13</v>
      </c>
      <c r="C69" s="10" t="s">
        <v>81</v>
      </c>
      <c r="D69" s="10"/>
      <c r="E69" s="63"/>
      <c r="F69" s="76">
        <f>+F70+F88+F129+F160+F139+F147</f>
        <v>249144.3</v>
      </c>
      <c r="G69" s="77">
        <f>+G70+G88+G129+G160+G139+G147</f>
        <v>249691.19999999998</v>
      </c>
    </row>
    <row r="70" spans="1:7" ht="37.5" x14ac:dyDescent="0.3">
      <c r="A70" s="11" t="s">
        <v>86</v>
      </c>
      <c r="B70" s="9" t="s">
        <v>13</v>
      </c>
      <c r="C70" s="10" t="s">
        <v>81</v>
      </c>
      <c r="D70" s="7" t="s">
        <v>87</v>
      </c>
      <c r="E70" s="63"/>
      <c r="F70" s="76">
        <f>SUM(F71+F74+F77)</f>
        <v>14755.900000000001</v>
      </c>
      <c r="G70" s="77">
        <f>SUM(G71+G74+G77)</f>
        <v>14915.7</v>
      </c>
    </row>
    <row r="71" spans="1:7" ht="20.25" x14ac:dyDescent="0.3">
      <c r="A71" s="11" t="s">
        <v>88</v>
      </c>
      <c r="B71" s="9" t="s">
        <v>13</v>
      </c>
      <c r="C71" s="10" t="s">
        <v>81</v>
      </c>
      <c r="D71" s="7" t="s">
        <v>89</v>
      </c>
      <c r="E71" s="63"/>
      <c r="F71" s="76">
        <f>SUM(F72)</f>
        <v>252.7</v>
      </c>
      <c r="G71" s="77">
        <f>SUM(G72)</f>
        <v>256.8</v>
      </c>
    </row>
    <row r="72" spans="1:7" ht="37.5" x14ac:dyDescent="0.3">
      <c r="A72" s="27" t="s">
        <v>90</v>
      </c>
      <c r="B72" s="9" t="s">
        <v>13</v>
      </c>
      <c r="C72" s="10" t="s">
        <v>81</v>
      </c>
      <c r="D72" s="7" t="s">
        <v>91</v>
      </c>
      <c r="E72" s="63"/>
      <c r="F72" s="76">
        <f t="shared" ref="F72:G72" si="20">SUM(F73)</f>
        <v>252.7</v>
      </c>
      <c r="G72" s="77">
        <f t="shared" si="20"/>
        <v>256.8</v>
      </c>
    </row>
    <row r="73" spans="1:7" ht="37.5" x14ac:dyDescent="0.3">
      <c r="A73" s="27" t="s">
        <v>28</v>
      </c>
      <c r="B73" s="9" t="s">
        <v>13</v>
      </c>
      <c r="C73" s="10" t="s">
        <v>81</v>
      </c>
      <c r="D73" s="7" t="s">
        <v>91</v>
      </c>
      <c r="E73" s="63" t="s">
        <v>29</v>
      </c>
      <c r="F73" s="74">
        <v>252.7</v>
      </c>
      <c r="G73" s="75">
        <v>256.8</v>
      </c>
    </row>
    <row r="74" spans="1:7" ht="20.25" x14ac:dyDescent="0.3">
      <c r="A74" s="11" t="s">
        <v>26</v>
      </c>
      <c r="B74" s="9" t="s">
        <v>13</v>
      </c>
      <c r="C74" s="10" t="s">
        <v>81</v>
      </c>
      <c r="D74" s="7" t="s">
        <v>92</v>
      </c>
      <c r="E74" s="63"/>
      <c r="F74" s="76">
        <f>SUM(+F75)</f>
        <v>168</v>
      </c>
      <c r="G74" s="77">
        <f>SUM(+G75)</f>
        <v>168</v>
      </c>
    </row>
    <row r="75" spans="1:7" ht="37.5" x14ac:dyDescent="0.3">
      <c r="A75" s="11" t="s">
        <v>90</v>
      </c>
      <c r="B75" s="9" t="s">
        <v>13</v>
      </c>
      <c r="C75" s="10" t="s">
        <v>81</v>
      </c>
      <c r="D75" s="7" t="s">
        <v>93</v>
      </c>
      <c r="E75" s="63"/>
      <c r="F75" s="76">
        <f t="shared" ref="F75:G75" si="21">SUM(F76)</f>
        <v>168</v>
      </c>
      <c r="G75" s="77">
        <f t="shared" si="21"/>
        <v>168</v>
      </c>
    </row>
    <row r="76" spans="1:7" ht="37.5" x14ac:dyDescent="0.3">
      <c r="A76" s="27" t="s">
        <v>28</v>
      </c>
      <c r="B76" s="9" t="s">
        <v>13</v>
      </c>
      <c r="C76" s="10" t="s">
        <v>81</v>
      </c>
      <c r="D76" s="7" t="s">
        <v>93</v>
      </c>
      <c r="E76" s="63" t="s">
        <v>29</v>
      </c>
      <c r="F76" s="74">
        <v>168</v>
      </c>
      <c r="G76" s="75">
        <v>168</v>
      </c>
    </row>
    <row r="77" spans="1:7" ht="37.5" x14ac:dyDescent="0.3">
      <c r="A77" s="11" t="s">
        <v>16</v>
      </c>
      <c r="B77" s="9" t="s">
        <v>13</v>
      </c>
      <c r="C77" s="10" t="s">
        <v>81</v>
      </c>
      <c r="D77" s="7" t="s">
        <v>94</v>
      </c>
      <c r="E77" s="63"/>
      <c r="F77" s="76">
        <f t="shared" ref="F77:G77" si="22">SUM(F78+F83+F85)</f>
        <v>14335.2</v>
      </c>
      <c r="G77" s="77">
        <f t="shared" si="22"/>
        <v>14490.900000000001</v>
      </c>
    </row>
    <row r="78" spans="1:7" ht="20.25" x14ac:dyDescent="0.3">
      <c r="A78" s="11" t="s">
        <v>17</v>
      </c>
      <c r="B78" s="9" t="s">
        <v>13</v>
      </c>
      <c r="C78" s="10" t="s">
        <v>81</v>
      </c>
      <c r="D78" s="7" t="s">
        <v>95</v>
      </c>
      <c r="E78" s="63"/>
      <c r="F78" s="76">
        <f t="shared" ref="F78:G78" si="23">SUM(F79)</f>
        <v>4295.5</v>
      </c>
      <c r="G78" s="77">
        <f t="shared" si="23"/>
        <v>4189.4000000000005</v>
      </c>
    </row>
    <row r="79" spans="1:7" ht="37.5" x14ac:dyDescent="0.3">
      <c r="A79" s="11" t="s">
        <v>96</v>
      </c>
      <c r="B79" s="9" t="s">
        <v>13</v>
      </c>
      <c r="C79" s="10" t="s">
        <v>81</v>
      </c>
      <c r="D79" s="7" t="s">
        <v>97</v>
      </c>
      <c r="E79" s="63"/>
      <c r="F79" s="76">
        <f t="shared" ref="F79:G79" si="24">SUM(F80+F81+F82)</f>
        <v>4295.5</v>
      </c>
      <c r="G79" s="77">
        <f t="shared" si="24"/>
        <v>4189.4000000000005</v>
      </c>
    </row>
    <row r="80" spans="1:7" ht="20.25" x14ac:dyDescent="0.3">
      <c r="A80" s="11" t="s">
        <v>98</v>
      </c>
      <c r="B80" s="9" t="s">
        <v>13</v>
      </c>
      <c r="C80" s="10" t="s">
        <v>81</v>
      </c>
      <c r="D80" s="7" t="s">
        <v>97</v>
      </c>
      <c r="E80" s="63" t="s">
        <v>99</v>
      </c>
      <c r="F80" s="76">
        <v>4072.7</v>
      </c>
      <c r="G80" s="75">
        <v>3972.1</v>
      </c>
    </row>
    <row r="81" spans="1:7" ht="37.5" x14ac:dyDescent="0.3">
      <c r="A81" s="27" t="s">
        <v>28</v>
      </c>
      <c r="B81" s="9" t="s">
        <v>13</v>
      </c>
      <c r="C81" s="10" t="s">
        <v>81</v>
      </c>
      <c r="D81" s="7" t="s">
        <v>97</v>
      </c>
      <c r="E81" s="63" t="s">
        <v>29</v>
      </c>
      <c r="F81" s="76">
        <v>214</v>
      </c>
      <c r="G81" s="75">
        <v>208.7</v>
      </c>
    </row>
    <row r="82" spans="1:7" ht="20.25" x14ac:dyDescent="0.3">
      <c r="A82" s="27" t="s">
        <v>30</v>
      </c>
      <c r="B82" s="9" t="s">
        <v>13</v>
      </c>
      <c r="C82" s="10" t="s">
        <v>81</v>
      </c>
      <c r="D82" s="7" t="s">
        <v>97</v>
      </c>
      <c r="E82" s="63" t="s">
        <v>31</v>
      </c>
      <c r="F82" s="76">
        <v>8.8000000000000007</v>
      </c>
      <c r="G82" s="75">
        <v>8.6</v>
      </c>
    </row>
    <row r="83" spans="1:7" ht="37.5" x14ac:dyDescent="0.3">
      <c r="A83" s="11" t="s">
        <v>22</v>
      </c>
      <c r="B83" s="9" t="s">
        <v>13</v>
      </c>
      <c r="C83" s="10" t="s">
        <v>81</v>
      </c>
      <c r="D83" s="7" t="s">
        <v>693</v>
      </c>
      <c r="E83" s="63"/>
      <c r="F83" s="76">
        <f t="shared" ref="F83:G83" si="25">SUM(F84)</f>
        <v>4936.2</v>
      </c>
      <c r="G83" s="77">
        <f t="shared" si="25"/>
        <v>5198</v>
      </c>
    </row>
    <row r="84" spans="1:7" ht="20.25" x14ac:dyDescent="0.3">
      <c r="A84" s="11" t="s">
        <v>98</v>
      </c>
      <c r="B84" s="9" t="s">
        <v>13</v>
      </c>
      <c r="C84" s="10" t="s">
        <v>81</v>
      </c>
      <c r="D84" s="7" t="s">
        <v>693</v>
      </c>
      <c r="E84" s="63" t="s">
        <v>99</v>
      </c>
      <c r="F84" s="76">
        <v>4936.2</v>
      </c>
      <c r="G84" s="75">
        <v>5198</v>
      </c>
    </row>
    <row r="85" spans="1:7" ht="37.5" x14ac:dyDescent="0.3">
      <c r="A85" s="11" t="s">
        <v>90</v>
      </c>
      <c r="B85" s="9" t="s">
        <v>13</v>
      </c>
      <c r="C85" s="10" t="s">
        <v>81</v>
      </c>
      <c r="D85" s="7" t="s">
        <v>100</v>
      </c>
      <c r="E85" s="63"/>
      <c r="F85" s="76">
        <f>SUM(F86+F87)</f>
        <v>5103.5</v>
      </c>
      <c r="G85" s="77">
        <f>SUM(G86+G87)</f>
        <v>5103.5</v>
      </c>
    </row>
    <row r="86" spans="1:7" ht="20.25" x14ac:dyDescent="0.3">
      <c r="A86" s="11" t="s">
        <v>98</v>
      </c>
      <c r="B86" s="9" t="s">
        <v>13</v>
      </c>
      <c r="C86" s="10" t="s">
        <v>81</v>
      </c>
      <c r="D86" s="7" t="s">
        <v>100</v>
      </c>
      <c r="E86" s="63" t="s">
        <v>99</v>
      </c>
      <c r="F86" s="74">
        <v>4645.7</v>
      </c>
      <c r="G86" s="75">
        <v>4645.7</v>
      </c>
    </row>
    <row r="87" spans="1:7" ht="37.5" x14ac:dyDescent="0.3">
      <c r="A87" s="27" t="s">
        <v>28</v>
      </c>
      <c r="B87" s="9" t="s">
        <v>13</v>
      </c>
      <c r="C87" s="10" t="s">
        <v>81</v>
      </c>
      <c r="D87" s="7" t="s">
        <v>100</v>
      </c>
      <c r="E87" s="63" t="s">
        <v>29</v>
      </c>
      <c r="F87" s="74">
        <v>457.8</v>
      </c>
      <c r="G87" s="75">
        <v>457.8</v>
      </c>
    </row>
    <row r="88" spans="1:7" ht="56.25" customHeight="1" x14ac:dyDescent="0.3">
      <c r="A88" s="8" t="s">
        <v>7</v>
      </c>
      <c r="B88" s="9" t="s">
        <v>13</v>
      </c>
      <c r="C88" s="10" t="s">
        <v>81</v>
      </c>
      <c r="D88" s="10" t="s">
        <v>6</v>
      </c>
      <c r="E88" s="63"/>
      <c r="F88" s="76">
        <f>+F89+F124</f>
        <v>132513.70000000001</v>
      </c>
      <c r="G88" s="77">
        <f>+G89+G124</f>
        <v>132973.69999999998</v>
      </c>
    </row>
    <row r="89" spans="1:7" ht="37.5" x14ac:dyDescent="0.3">
      <c r="A89" s="13" t="s">
        <v>46</v>
      </c>
      <c r="B89" s="9" t="s">
        <v>13</v>
      </c>
      <c r="C89" s="10" t="s">
        <v>81</v>
      </c>
      <c r="D89" s="10" t="s">
        <v>47</v>
      </c>
      <c r="E89" s="63"/>
      <c r="F89" s="74">
        <f>+F90+F103+F117</f>
        <v>132129.30000000002</v>
      </c>
      <c r="G89" s="75">
        <f>+G90+G103+G117</f>
        <v>132589.29999999999</v>
      </c>
    </row>
    <row r="90" spans="1:7" ht="37.5" x14ac:dyDescent="0.3">
      <c r="A90" s="13" t="s">
        <v>101</v>
      </c>
      <c r="B90" s="6" t="s">
        <v>13</v>
      </c>
      <c r="C90" s="7" t="s">
        <v>81</v>
      </c>
      <c r="D90" s="7" t="s">
        <v>102</v>
      </c>
      <c r="E90" s="62" t="s">
        <v>27</v>
      </c>
      <c r="F90" s="74">
        <f>+F91+F100</f>
        <v>2284.1</v>
      </c>
      <c r="G90" s="75">
        <f>+G91+G100</f>
        <v>2744.1000000000004</v>
      </c>
    </row>
    <row r="91" spans="1:7" ht="20.25" x14ac:dyDescent="0.3">
      <c r="A91" s="13" t="s">
        <v>103</v>
      </c>
      <c r="B91" s="6" t="s">
        <v>13</v>
      </c>
      <c r="C91" s="7" t="s">
        <v>81</v>
      </c>
      <c r="D91" s="7" t="s">
        <v>104</v>
      </c>
      <c r="E91" s="62" t="s">
        <v>27</v>
      </c>
      <c r="F91" s="74">
        <f>F94+F96+F98+F92</f>
        <v>1879.8</v>
      </c>
      <c r="G91" s="75">
        <f>G94+G96+G98+G92</f>
        <v>2339.8000000000002</v>
      </c>
    </row>
    <row r="92" spans="1:7" ht="37.5" x14ac:dyDescent="0.3">
      <c r="A92" s="13" t="s">
        <v>732</v>
      </c>
      <c r="B92" s="6" t="s">
        <v>13</v>
      </c>
      <c r="C92" s="7" t="s">
        <v>81</v>
      </c>
      <c r="D92" s="7" t="s">
        <v>498</v>
      </c>
      <c r="E92" s="62" t="s">
        <v>27</v>
      </c>
      <c r="F92" s="74">
        <f t="shared" ref="F92:G92" si="26">+F93</f>
        <v>170</v>
      </c>
      <c r="G92" s="75">
        <f t="shared" si="26"/>
        <v>170</v>
      </c>
    </row>
    <row r="93" spans="1:7" ht="37.5" x14ac:dyDescent="0.3">
      <c r="A93" s="12" t="s">
        <v>28</v>
      </c>
      <c r="B93" s="9" t="s">
        <v>13</v>
      </c>
      <c r="C93" s="10" t="s">
        <v>81</v>
      </c>
      <c r="D93" s="10" t="s">
        <v>498</v>
      </c>
      <c r="E93" s="63" t="s">
        <v>29</v>
      </c>
      <c r="F93" s="74">
        <v>170</v>
      </c>
      <c r="G93" s="75">
        <v>170</v>
      </c>
    </row>
    <row r="94" spans="1:7" ht="37.5" x14ac:dyDescent="0.3">
      <c r="A94" s="13" t="s">
        <v>750</v>
      </c>
      <c r="B94" s="6" t="s">
        <v>13</v>
      </c>
      <c r="C94" s="7" t="s">
        <v>81</v>
      </c>
      <c r="D94" s="7" t="s">
        <v>105</v>
      </c>
      <c r="E94" s="62" t="s">
        <v>27</v>
      </c>
      <c r="F94" s="74">
        <f>+F95</f>
        <v>1550</v>
      </c>
      <c r="G94" s="75">
        <f>+G95</f>
        <v>1550</v>
      </c>
    </row>
    <row r="95" spans="1:7" ht="37.5" x14ac:dyDescent="0.3">
      <c r="A95" s="12" t="s">
        <v>28</v>
      </c>
      <c r="B95" s="9" t="s">
        <v>13</v>
      </c>
      <c r="C95" s="10" t="s">
        <v>81</v>
      </c>
      <c r="D95" s="10" t="s">
        <v>105</v>
      </c>
      <c r="E95" s="63" t="s">
        <v>29</v>
      </c>
      <c r="F95" s="74">
        <v>1550</v>
      </c>
      <c r="G95" s="75">
        <v>1550</v>
      </c>
    </row>
    <row r="96" spans="1:7" ht="56.25" x14ac:dyDescent="0.3">
      <c r="A96" s="22" t="s">
        <v>106</v>
      </c>
      <c r="B96" s="6" t="s">
        <v>13</v>
      </c>
      <c r="C96" s="7" t="s">
        <v>81</v>
      </c>
      <c r="D96" s="7" t="s">
        <v>551</v>
      </c>
      <c r="E96" s="62" t="s">
        <v>27</v>
      </c>
      <c r="F96" s="74">
        <f t="shared" ref="F96:G96" si="27">+F97</f>
        <v>89.8</v>
      </c>
      <c r="G96" s="75">
        <f t="shared" si="27"/>
        <v>89.8</v>
      </c>
    </row>
    <row r="97" spans="1:7" ht="37.5" x14ac:dyDescent="0.3">
      <c r="A97" s="12" t="s">
        <v>43</v>
      </c>
      <c r="B97" s="9" t="s">
        <v>13</v>
      </c>
      <c r="C97" s="10" t="s">
        <v>81</v>
      </c>
      <c r="D97" s="10" t="s">
        <v>551</v>
      </c>
      <c r="E97" s="63" t="s">
        <v>44</v>
      </c>
      <c r="F97" s="74">
        <v>89.8</v>
      </c>
      <c r="G97" s="75">
        <v>89.8</v>
      </c>
    </row>
    <row r="98" spans="1:7" ht="37.5" x14ac:dyDescent="0.3">
      <c r="A98" s="22" t="s">
        <v>734</v>
      </c>
      <c r="B98" s="6" t="s">
        <v>13</v>
      </c>
      <c r="C98" s="7" t="s">
        <v>81</v>
      </c>
      <c r="D98" s="7" t="s">
        <v>733</v>
      </c>
      <c r="E98" s="62" t="s">
        <v>27</v>
      </c>
      <c r="F98" s="74">
        <f t="shared" ref="F98:G98" si="28">+F99</f>
        <v>70</v>
      </c>
      <c r="G98" s="75">
        <f t="shared" si="28"/>
        <v>530</v>
      </c>
    </row>
    <row r="99" spans="1:7" ht="37.5" x14ac:dyDescent="0.3">
      <c r="A99" s="12" t="s">
        <v>28</v>
      </c>
      <c r="B99" s="9" t="s">
        <v>13</v>
      </c>
      <c r="C99" s="10" t="s">
        <v>81</v>
      </c>
      <c r="D99" s="10" t="s">
        <v>733</v>
      </c>
      <c r="E99" s="63" t="s">
        <v>29</v>
      </c>
      <c r="F99" s="74">
        <v>70</v>
      </c>
      <c r="G99" s="75">
        <v>530</v>
      </c>
    </row>
    <row r="100" spans="1:7" ht="56.25" x14ac:dyDescent="0.3">
      <c r="A100" s="8" t="s">
        <v>107</v>
      </c>
      <c r="B100" s="9" t="s">
        <v>13</v>
      </c>
      <c r="C100" s="10" t="s">
        <v>81</v>
      </c>
      <c r="D100" s="10" t="s">
        <v>108</v>
      </c>
      <c r="E100" s="63"/>
      <c r="F100" s="74">
        <f>+F101</f>
        <v>404.3</v>
      </c>
      <c r="G100" s="75">
        <f>+G101</f>
        <v>404.3</v>
      </c>
    </row>
    <row r="101" spans="1:7" ht="20.25" x14ac:dyDescent="0.3">
      <c r="A101" s="22" t="s">
        <v>109</v>
      </c>
      <c r="B101" s="6" t="s">
        <v>13</v>
      </c>
      <c r="C101" s="7" t="s">
        <v>81</v>
      </c>
      <c r="D101" s="7" t="s">
        <v>110</v>
      </c>
      <c r="E101" s="62" t="s">
        <v>27</v>
      </c>
      <c r="F101" s="74">
        <f>+F102</f>
        <v>404.3</v>
      </c>
      <c r="G101" s="75">
        <f>+G102</f>
        <v>404.3</v>
      </c>
    </row>
    <row r="102" spans="1:7" ht="20.25" x14ac:dyDescent="0.3">
      <c r="A102" s="12" t="s">
        <v>32</v>
      </c>
      <c r="B102" s="9" t="s">
        <v>13</v>
      </c>
      <c r="C102" s="10" t="s">
        <v>81</v>
      </c>
      <c r="D102" s="10" t="s">
        <v>110</v>
      </c>
      <c r="E102" s="63" t="s">
        <v>33</v>
      </c>
      <c r="F102" s="74">
        <v>404.3</v>
      </c>
      <c r="G102" s="75">
        <v>404.3</v>
      </c>
    </row>
    <row r="103" spans="1:7" ht="37.5" x14ac:dyDescent="0.3">
      <c r="A103" s="13" t="s">
        <v>16</v>
      </c>
      <c r="B103" s="9" t="s">
        <v>13</v>
      </c>
      <c r="C103" s="10" t="s">
        <v>81</v>
      </c>
      <c r="D103" s="10" t="s">
        <v>48</v>
      </c>
      <c r="E103" s="63"/>
      <c r="F103" s="74">
        <f>+F104+F111+F113+F115+F109</f>
        <v>128319.20000000001</v>
      </c>
      <c r="G103" s="75">
        <f>+G104+G111+G113+G115+G109</f>
        <v>128319.2</v>
      </c>
    </row>
    <row r="104" spans="1:7" ht="20.25" x14ac:dyDescent="0.3">
      <c r="A104" s="13" t="s">
        <v>17</v>
      </c>
      <c r="B104" s="6" t="s">
        <v>13</v>
      </c>
      <c r="C104" s="7" t="s">
        <v>81</v>
      </c>
      <c r="D104" s="7" t="s">
        <v>113</v>
      </c>
      <c r="E104" s="62" t="s">
        <v>27</v>
      </c>
      <c r="F104" s="74">
        <f>+F105</f>
        <v>66867</v>
      </c>
      <c r="G104" s="75">
        <f>+G105</f>
        <v>64826.1</v>
      </c>
    </row>
    <row r="105" spans="1:7" ht="20.25" x14ac:dyDescent="0.3">
      <c r="A105" s="13" t="s">
        <v>115</v>
      </c>
      <c r="B105" s="6" t="s">
        <v>13</v>
      </c>
      <c r="C105" s="7" t="s">
        <v>81</v>
      </c>
      <c r="D105" s="7" t="s">
        <v>116</v>
      </c>
      <c r="E105" s="62" t="s">
        <v>27</v>
      </c>
      <c r="F105" s="74">
        <f t="shared" ref="F105:G105" si="29">+F107+F106+F108</f>
        <v>66867</v>
      </c>
      <c r="G105" s="75">
        <f t="shared" si="29"/>
        <v>64826.1</v>
      </c>
    </row>
    <row r="106" spans="1:7" ht="20.25" x14ac:dyDescent="0.3">
      <c r="A106" s="12" t="s">
        <v>98</v>
      </c>
      <c r="B106" s="9" t="s">
        <v>13</v>
      </c>
      <c r="C106" s="10" t="s">
        <v>81</v>
      </c>
      <c r="D106" s="10" t="s">
        <v>116</v>
      </c>
      <c r="E106" s="63" t="s">
        <v>99</v>
      </c>
      <c r="F106" s="74">
        <v>37114.6</v>
      </c>
      <c r="G106" s="75">
        <v>35073.699999999997</v>
      </c>
    </row>
    <row r="107" spans="1:7" ht="37.5" x14ac:dyDescent="0.3">
      <c r="A107" s="12" t="s">
        <v>28</v>
      </c>
      <c r="B107" s="9" t="s">
        <v>13</v>
      </c>
      <c r="C107" s="10" t="s">
        <v>81</v>
      </c>
      <c r="D107" s="10" t="s">
        <v>116</v>
      </c>
      <c r="E107" s="63" t="s">
        <v>29</v>
      </c>
      <c r="F107" s="74">
        <v>29580.6</v>
      </c>
      <c r="G107" s="75">
        <v>29580.6</v>
      </c>
    </row>
    <row r="108" spans="1:7" ht="20.25" x14ac:dyDescent="0.3">
      <c r="A108" s="12" t="s">
        <v>30</v>
      </c>
      <c r="B108" s="9" t="s">
        <v>13</v>
      </c>
      <c r="C108" s="10" t="s">
        <v>81</v>
      </c>
      <c r="D108" s="10" t="s">
        <v>116</v>
      </c>
      <c r="E108" s="63" t="s">
        <v>31</v>
      </c>
      <c r="F108" s="74">
        <v>171.8</v>
      </c>
      <c r="G108" s="75">
        <v>171.8</v>
      </c>
    </row>
    <row r="109" spans="1:7" ht="37.5" x14ac:dyDescent="0.3">
      <c r="A109" s="15" t="s">
        <v>22</v>
      </c>
      <c r="B109" s="6" t="s">
        <v>13</v>
      </c>
      <c r="C109" s="7" t="s">
        <v>81</v>
      </c>
      <c r="D109" s="10" t="s">
        <v>53</v>
      </c>
      <c r="E109" s="64"/>
      <c r="F109" s="74">
        <f t="shared" ref="F109:G109" si="30">F110</f>
        <v>43123.100000000006</v>
      </c>
      <c r="G109" s="75">
        <f t="shared" si="30"/>
        <v>45164</v>
      </c>
    </row>
    <row r="110" spans="1:7" ht="20.25" x14ac:dyDescent="0.3">
      <c r="A110" s="12" t="s">
        <v>98</v>
      </c>
      <c r="B110" s="6" t="s">
        <v>13</v>
      </c>
      <c r="C110" s="7" t="s">
        <v>81</v>
      </c>
      <c r="D110" s="10" t="s">
        <v>53</v>
      </c>
      <c r="E110" s="63" t="s">
        <v>99</v>
      </c>
      <c r="F110" s="74">
        <v>43123.100000000006</v>
      </c>
      <c r="G110" s="75">
        <v>45164</v>
      </c>
    </row>
    <row r="111" spans="1:7" ht="60" customHeight="1" x14ac:dyDescent="0.3">
      <c r="A111" s="12" t="s">
        <v>117</v>
      </c>
      <c r="B111" s="9" t="s">
        <v>13</v>
      </c>
      <c r="C111" s="10" t="s">
        <v>81</v>
      </c>
      <c r="D111" s="10" t="s">
        <v>118</v>
      </c>
      <c r="E111" s="63"/>
      <c r="F111" s="74">
        <f t="shared" ref="F111:G111" si="31">SUM(F112)</f>
        <v>18234.099999999999</v>
      </c>
      <c r="G111" s="75">
        <f t="shared" si="31"/>
        <v>18234.099999999999</v>
      </c>
    </row>
    <row r="112" spans="1:7" ht="20.25" x14ac:dyDescent="0.3">
      <c r="A112" s="14" t="s">
        <v>365</v>
      </c>
      <c r="B112" s="9" t="s">
        <v>13</v>
      </c>
      <c r="C112" s="10" t="s">
        <v>81</v>
      </c>
      <c r="D112" s="10" t="s">
        <v>118</v>
      </c>
      <c r="E112" s="63" t="s">
        <v>14</v>
      </c>
      <c r="F112" s="74">
        <v>18234.099999999999</v>
      </c>
      <c r="G112" s="75">
        <v>18234.099999999999</v>
      </c>
    </row>
    <row r="113" spans="1:7" ht="46.5" customHeight="1" x14ac:dyDescent="0.3">
      <c r="A113" s="12" t="s">
        <v>57</v>
      </c>
      <c r="B113" s="9" t="s">
        <v>13</v>
      </c>
      <c r="C113" s="10" t="s">
        <v>81</v>
      </c>
      <c r="D113" s="10" t="s">
        <v>58</v>
      </c>
      <c r="E113" s="63"/>
      <c r="F113" s="76">
        <f t="shared" ref="F113:G113" si="32">+F114</f>
        <v>15</v>
      </c>
      <c r="G113" s="77">
        <f t="shared" si="32"/>
        <v>15</v>
      </c>
    </row>
    <row r="114" spans="1:7" ht="37.5" x14ac:dyDescent="0.3">
      <c r="A114" s="12" t="s">
        <v>28</v>
      </c>
      <c r="B114" s="9" t="s">
        <v>13</v>
      </c>
      <c r="C114" s="10" t="s">
        <v>81</v>
      </c>
      <c r="D114" s="10" t="s">
        <v>58</v>
      </c>
      <c r="E114" s="63" t="s">
        <v>29</v>
      </c>
      <c r="F114" s="74">
        <v>15</v>
      </c>
      <c r="G114" s="75">
        <v>15</v>
      </c>
    </row>
    <row r="115" spans="1:7" ht="80.25" customHeight="1" x14ac:dyDescent="0.3">
      <c r="A115" s="12" t="s">
        <v>119</v>
      </c>
      <c r="B115" s="9" t="s">
        <v>13</v>
      </c>
      <c r="C115" s="10" t="s">
        <v>81</v>
      </c>
      <c r="D115" s="10" t="s">
        <v>61</v>
      </c>
      <c r="E115" s="63"/>
      <c r="F115" s="76">
        <f t="shared" ref="F115:G115" si="33">+F116</f>
        <v>80</v>
      </c>
      <c r="G115" s="77">
        <f t="shared" si="33"/>
        <v>80</v>
      </c>
    </row>
    <row r="116" spans="1:7" ht="37.5" x14ac:dyDescent="0.3">
      <c r="A116" s="12" t="s">
        <v>28</v>
      </c>
      <c r="B116" s="9" t="s">
        <v>13</v>
      </c>
      <c r="C116" s="10" t="s">
        <v>81</v>
      </c>
      <c r="D116" s="10" t="s">
        <v>61</v>
      </c>
      <c r="E116" s="63" t="s">
        <v>29</v>
      </c>
      <c r="F116" s="74">
        <v>80</v>
      </c>
      <c r="G116" s="75">
        <v>80</v>
      </c>
    </row>
    <row r="117" spans="1:7" ht="20.25" x14ac:dyDescent="0.3">
      <c r="A117" s="8" t="s">
        <v>24</v>
      </c>
      <c r="B117" s="9" t="s">
        <v>13</v>
      </c>
      <c r="C117" s="10" t="s">
        <v>81</v>
      </c>
      <c r="D117" s="10" t="s">
        <v>120</v>
      </c>
      <c r="E117" s="63"/>
      <c r="F117" s="74">
        <f t="shared" ref="F117:G117" si="34">+F118+F120+F122</f>
        <v>1526</v>
      </c>
      <c r="G117" s="75">
        <f t="shared" si="34"/>
        <v>1526</v>
      </c>
    </row>
    <row r="118" spans="1:7" ht="56.25" x14ac:dyDescent="0.3">
      <c r="A118" s="22" t="s">
        <v>664</v>
      </c>
      <c r="B118" s="6" t="s">
        <v>13</v>
      </c>
      <c r="C118" s="7" t="s">
        <v>81</v>
      </c>
      <c r="D118" s="7" t="s">
        <v>121</v>
      </c>
      <c r="E118" s="62" t="s">
        <v>27</v>
      </c>
      <c r="F118" s="74">
        <f t="shared" ref="F118:G120" si="35">+F119</f>
        <v>1000</v>
      </c>
      <c r="G118" s="75">
        <f t="shared" si="35"/>
        <v>1000</v>
      </c>
    </row>
    <row r="119" spans="1:7" ht="37.5" x14ac:dyDescent="0.3">
      <c r="A119" s="12" t="s">
        <v>43</v>
      </c>
      <c r="B119" s="9" t="s">
        <v>13</v>
      </c>
      <c r="C119" s="10" t="s">
        <v>81</v>
      </c>
      <c r="D119" s="10" t="s">
        <v>121</v>
      </c>
      <c r="E119" s="63" t="s">
        <v>44</v>
      </c>
      <c r="F119" s="74">
        <v>1000</v>
      </c>
      <c r="G119" s="75">
        <v>1000</v>
      </c>
    </row>
    <row r="120" spans="1:7" ht="37.5" x14ac:dyDescent="0.3">
      <c r="A120" s="22" t="s">
        <v>696</v>
      </c>
      <c r="B120" s="6" t="s">
        <v>13</v>
      </c>
      <c r="C120" s="7" t="s">
        <v>81</v>
      </c>
      <c r="D120" s="7" t="s">
        <v>122</v>
      </c>
      <c r="E120" s="62" t="s">
        <v>27</v>
      </c>
      <c r="F120" s="74">
        <f t="shared" si="35"/>
        <v>230</v>
      </c>
      <c r="G120" s="75">
        <f t="shared" si="35"/>
        <v>230</v>
      </c>
    </row>
    <row r="121" spans="1:7" ht="20.25" x14ac:dyDescent="0.3">
      <c r="A121" s="12" t="s">
        <v>32</v>
      </c>
      <c r="B121" s="9" t="s">
        <v>13</v>
      </c>
      <c r="C121" s="10" t="s">
        <v>81</v>
      </c>
      <c r="D121" s="10" t="s">
        <v>122</v>
      </c>
      <c r="E121" s="63" t="s">
        <v>33</v>
      </c>
      <c r="F121" s="74">
        <v>230</v>
      </c>
      <c r="G121" s="75">
        <v>230</v>
      </c>
    </row>
    <row r="122" spans="1:7" ht="37.5" x14ac:dyDescent="0.3">
      <c r="A122" s="13" t="s">
        <v>123</v>
      </c>
      <c r="B122" s="6" t="s">
        <v>13</v>
      </c>
      <c r="C122" s="7" t="s">
        <v>81</v>
      </c>
      <c r="D122" s="7" t="s">
        <v>124</v>
      </c>
      <c r="E122" s="62" t="s">
        <v>27</v>
      </c>
      <c r="F122" s="74">
        <f>+F123</f>
        <v>296</v>
      </c>
      <c r="G122" s="75">
        <f>+G123</f>
        <v>296</v>
      </c>
    </row>
    <row r="123" spans="1:7" ht="20.25" x14ac:dyDescent="0.3">
      <c r="A123" s="12" t="s">
        <v>32</v>
      </c>
      <c r="B123" s="9" t="s">
        <v>13</v>
      </c>
      <c r="C123" s="10" t="s">
        <v>81</v>
      </c>
      <c r="D123" s="10" t="s">
        <v>124</v>
      </c>
      <c r="E123" s="63" t="s">
        <v>33</v>
      </c>
      <c r="F123" s="74">
        <v>296</v>
      </c>
      <c r="G123" s="75">
        <v>296</v>
      </c>
    </row>
    <row r="124" spans="1:7" ht="37.5" x14ac:dyDescent="0.3">
      <c r="A124" s="8" t="s">
        <v>8</v>
      </c>
      <c r="B124" s="9" t="s">
        <v>13</v>
      </c>
      <c r="C124" s="10" t="s">
        <v>81</v>
      </c>
      <c r="D124" s="10" t="s">
        <v>9</v>
      </c>
      <c r="E124" s="63"/>
      <c r="F124" s="76">
        <f t="shared" ref="F124:G127" si="36">+F125</f>
        <v>384.4</v>
      </c>
      <c r="G124" s="77">
        <f t="shared" si="36"/>
        <v>384.4</v>
      </c>
    </row>
    <row r="125" spans="1:7" ht="37.5" x14ac:dyDescent="0.3">
      <c r="A125" s="8" t="s">
        <v>10</v>
      </c>
      <c r="B125" s="9" t="s">
        <v>13</v>
      </c>
      <c r="C125" s="10" t="s">
        <v>81</v>
      </c>
      <c r="D125" s="10" t="s">
        <v>11</v>
      </c>
      <c r="E125" s="63"/>
      <c r="F125" s="76">
        <f t="shared" si="36"/>
        <v>384.4</v>
      </c>
      <c r="G125" s="77">
        <f t="shared" si="36"/>
        <v>384.4</v>
      </c>
    </row>
    <row r="126" spans="1:7" ht="20.25" x14ac:dyDescent="0.3">
      <c r="A126" s="8" t="s">
        <v>125</v>
      </c>
      <c r="B126" s="9" t="s">
        <v>13</v>
      </c>
      <c r="C126" s="10" t="s">
        <v>81</v>
      </c>
      <c r="D126" s="10" t="s">
        <v>126</v>
      </c>
      <c r="E126" s="63"/>
      <c r="F126" s="76">
        <f t="shared" si="36"/>
        <v>384.4</v>
      </c>
      <c r="G126" s="77">
        <f t="shared" si="36"/>
        <v>384.4</v>
      </c>
    </row>
    <row r="127" spans="1:7" ht="20.25" x14ac:dyDescent="0.3">
      <c r="A127" s="12" t="s">
        <v>127</v>
      </c>
      <c r="B127" s="9" t="s">
        <v>13</v>
      </c>
      <c r="C127" s="10" t="s">
        <v>81</v>
      </c>
      <c r="D127" s="10" t="s">
        <v>128</v>
      </c>
      <c r="E127" s="63"/>
      <c r="F127" s="76">
        <f t="shared" si="36"/>
        <v>384.4</v>
      </c>
      <c r="G127" s="77">
        <f t="shared" si="36"/>
        <v>384.4</v>
      </c>
    </row>
    <row r="128" spans="1:7" ht="20.25" x14ac:dyDescent="0.3">
      <c r="A128" s="12" t="s">
        <v>30</v>
      </c>
      <c r="B128" s="9" t="s">
        <v>13</v>
      </c>
      <c r="C128" s="10" t="s">
        <v>81</v>
      </c>
      <c r="D128" s="10" t="s">
        <v>128</v>
      </c>
      <c r="E128" s="63" t="s">
        <v>31</v>
      </c>
      <c r="F128" s="74">
        <v>384.4</v>
      </c>
      <c r="G128" s="75">
        <v>384.4</v>
      </c>
    </row>
    <row r="129" spans="1:7" ht="56.25" x14ac:dyDescent="0.3">
      <c r="A129" s="26" t="s">
        <v>288</v>
      </c>
      <c r="B129" s="9" t="s">
        <v>13</v>
      </c>
      <c r="C129" s="10" t="s">
        <v>81</v>
      </c>
      <c r="D129" s="10" t="s">
        <v>289</v>
      </c>
      <c r="E129" s="63"/>
      <c r="F129" s="74">
        <f t="shared" ref="F129:G129" si="37">+F130</f>
        <v>7181</v>
      </c>
      <c r="G129" s="75">
        <f t="shared" si="37"/>
        <v>7328.4</v>
      </c>
    </row>
    <row r="130" spans="1:7" ht="20.25" x14ac:dyDescent="0.3">
      <c r="A130" s="12" t="s">
        <v>697</v>
      </c>
      <c r="B130" s="6" t="s">
        <v>13</v>
      </c>
      <c r="C130" s="7" t="s">
        <v>81</v>
      </c>
      <c r="D130" s="10" t="s">
        <v>318</v>
      </c>
      <c r="E130" s="63"/>
      <c r="F130" s="74">
        <f t="shared" ref="F130:G130" si="38">+F131</f>
        <v>7181</v>
      </c>
      <c r="G130" s="75">
        <f t="shared" si="38"/>
        <v>7328.4</v>
      </c>
    </row>
    <row r="131" spans="1:7" ht="37.5" x14ac:dyDescent="0.3">
      <c r="A131" s="13" t="s">
        <v>16</v>
      </c>
      <c r="B131" s="9" t="s">
        <v>13</v>
      </c>
      <c r="C131" s="10" t="s">
        <v>81</v>
      </c>
      <c r="D131" s="10" t="s">
        <v>335</v>
      </c>
      <c r="E131" s="63"/>
      <c r="F131" s="74">
        <f t="shared" ref="F131:G131" si="39">+F132+F137</f>
        <v>7181</v>
      </c>
      <c r="G131" s="75">
        <f t="shared" si="39"/>
        <v>7328.4</v>
      </c>
    </row>
    <row r="132" spans="1:7" ht="20.25" x14ac:dyDescent="0.3">
      <c r="A132" s="13" t="s">
        <v>17</v>
      </c>
      <c r="B132" s="9" t="s">
        <v>13</v>
      </c>
      <c r="C132" s="10" t="s">
        <v>81</v>
      </c>
      <c r="D132" s="10" t="s">
        <v>698</v>
      </c>
      <c r="E132" s="63"/>
      <c r="F132" s="74">
        <f t="shared" ref="F132:G132" si="40">+F133</f>
        <v>3767.1</v>
      </c>
      <c r="G132" s="75">
        <f t="shared" si="40"/>
        <v>3767.1</v>
      </c>
    </row>
    <row r="133" spans="1:7" ht="37.5" x14ac:dyDescent="0.3">
      <c r="A133" s="14" t="s">
        <v>114</v>
      </c>
      <c r="B133" s="6" t="s">
        <v>13</v>
      </c>
      <c r="C133" s="7" t="s">
        <v>81</v>
      </c>
      <c r="D133" s="7" t="s">
        <v>699</v>
      </c>
      <c r="E133" s="63"/>
      <c r="F133" s="76">
        <f t="shared" ref="F133:G133" si="41">+F134+F135+F136</f>
        <v>3767.1</v>
      </c>
      <c r="G133" s="77">
        <f t="shared" si="41"/>
        <v>3767.1</v>
      </c>
    </row>
    <row r="134" spans="1:7" ht="20.25" x14ac:dyDescent="0.3">
      <c r="A134" s="11" t="s">
        <v>98</v>
      </c>
      <c r="B134" s="9" t="s">
        <v>13</v>
      </c>
      <c r="C134" s="10" t="s">
        <v>81</v>
      </c>
      <c r="D134" s="48" t="s">
        <v>699</v>
      </c>
      <c r="E134" s="65">
        <v>110</v>
      </c>
      <c r="F134" s="76">
        <v>2345.6999999999998</v>
      </c>
      <c r="G134" s="77">
        <v>2345.6999999999998</v>
      </c>
    </row>
    <row r="135" spans="1:7" ht="37.5" x14ac:dyDescent="0.3">
      <c r="A135" s="27" t="s">
        <v>28</v>
      </c>
      <c r="B135" s="9" t="s">
        <v>13</v>
      </c>
      <c r="C135" s="10" t="s">
        <v>81</v>
      </c>
      <c r="D135" s="48" t="s">
        <v>699</v>
      </c>
      <c r="E135" s="65">
        <v>240</v>
      </c>
      <c r="F135" s="76">
        <v>1416.4</v>
      </c>
      <c r="G135" s="77">
        <v>1416.4</v>
      </c>
    </row>
    <row r="136" spans="1:7" ht="20.25" x14ac:dyDescent="0.3">
      <c r="A136" s="27" t="s">
        <v>30</v>
      </c>
      <c r="B136" s="9" t="s">
        <v>13</v>
      </c>
      <c r="C136" s="10" t="s">
        <v>81</v>
      </c>
      <c r="D136" s="48" t="s">
        <v>699</v>
      </c>
      <c r="E136" s="65">
        <v>850</v>
      </c>
      <c r="F136" s="76">
        <v>5</v>
      </c>
      <c r="G136" s="77">
        <v>5</v>
      </c>
    </row>
    <row r="137" spans="1:7" ht="37.5" x14ac:dyDescent="0.3">
      <c r="A137" s="15" t="s">
        <v>22</v>
      </c>
      <c r="B137" s="6" t="s">
        <v>13</v>
      </c>
      <c r="C137" s="7" t="s">
        <v>81</v>
      </c>
      <c r="D137" s="10" t="s">
        <v>683</v>
      </c>
      <c r="E137" s="64"/>
      <c r="F137" s="76">
        <f t="shared" ref="F137:G137" si="42">+F138</f>
        <v>3413.9</v>
      </c>
      <c r="G137" s="77">
        <f t="shared" si="42"/>
        <v>3561.3</v>
      </c>
    </row>
    <row r="138" spans="1:7" ht="20.25" x14ac:dyDescent="0.3">
      <c r="A138" s="12" t="s">
        <v>98</v>
      </c>
      <c r="B138" s="6" t="s">
        <v>13</v>
      </c>
      <c r="C138" s="7" t="s">
        <v>81</v>
      </c>
      <c r="D138" s="10" t="s">
        <v>683</v>
      </c>
      <c r="E138" s="63" t="s">
        <v>99</v>
      </c>
      <c r="F138" s="74">
        <v>3413.9</v>
      </c>
      <c r="G138" s="75">
        <v>3561.3</v>
      </c>
    </row>
    <row r="139" spans="1:7" ht="56.25" x14ac:dyDescent="0.3">
      <c r="A139" s="26" t="s">
        <v>129</v>
      </c>
      <c r="B139" s="9" t="s">
        <v>13</v>
      </c>
      <c r="C139" s="10" t="s">
        <v>81</v>
      </c>
      <c r="D139" s="10" t="s">
        <v>19</v>
      </c>
      <c r="E139" s="63"/>
      <c r="F139" s="74">
        <f t="shared" ref="F139:G139" si="43">F140</f>
        <v>69655.899999999994</v>
      </c>
      <c r="G139" s="75">
        <f t="shared" si="43"/>
        <v>69655.899999999994</v>
      </c>
    </row>
    <row r="140" spans="1:7" s="28" customFormat="1" ht="20.25" x14ac:dyDescent="0.3">
      <c r="A140" s="12" t="s">
        <v>20</v>
      </c>
      <c r="B140" s="6" t="s">
        <v>13</v>
      </c>
      <c r="C140" s="7" t="s">
        <v>81</v>
      </c>
      <c r="D140" s="10" t="s">
        <v>21</v>
      </c>
      <c r="E140" s="64"/>
      <c r="F140" s="76">
        <f>F141+F145</f>
        <v>69655.899999999994</v>
      </c>
      <c r="G140" s="77">
        <f>G141+G145</f>
        <v>69655.899999999994</v>
      </c>
    </row>
    <row r="141" spans="1:7" s="28" customFormat="1" ht="20.25" x14ac:dyDescent="0.3">
      <c r="A141" s="13" t="s">
        <v>17</v>
      </c>
      <c r="B141" s="9" t="s">
        <v>13</v>
      </c>
      <c r="C141" s="10" t="s">
        <v>81</v>
      </c>
      <c r="D141" s="16" t="s">
        <v>130</v>
      </c>
      <c r="E141" s="63"/>
      <c r="F141" s="74">
        <f>+F142</f>
        <v>31815.899999999998</v>
      </c>
      <c r="G141" s="75">
        <f>+G142</f>
        <v>30548.6</v>
      </c>
    </row>
    <row r="142" spans="1:7" s="28" customFormat="1" ht="37.5" x14ac:dyDescent="0.3">
      <c r="A142" s="13" t="s">
        <v>131</v>
      </c>
      <c r="B142" s="9" t="s">
        <v>13</v>
      </c>
      <c r="C142" s="10" t="s">
        <v>81</v>
      </c>
      <c r="D142" s="16" t="s">
        <v>132</v>
      </c>
      <c r="E142" s="63"/>
      <c r="F142" s="74">
        <f t="shared" ref="F142:G142" si="44">+F143+F144</f>
        <v>31815.899999999998</v>
      </c>
      <c r="G142" s="75">
        <f t="shared" si="44"/>
        <v>30548.6</v>
      </c>
    </row>
    <row r="143" spans="1:7" s="28" customFormat="1" ht="20.25" x14ac:dyDescent="0.3">
      <c r="A143" s="12" t="s">
        <v>133</v>
      </c>
      <c r="B143" s="9" t="s">
        <v>13</v>
      </c>
      <c r="C143" s="10" t="s">
        <v>81</v>
      </c>
      <c r="D143" s="16" t="s">
        <v>132</v>
      </c>
      <c r="E143" s="63" t="s">
        <v>99</v>
      </c>
      <c r="F143" s="74">
        <v>29309.8</v>
      </c>
      <c r="G143" s="75">
        <v>28042.5</v>
      </c>
    </row>
    <row r="144" spans="1:7" s="28" customFormat="1" ht="37.5" x14ac:dyDescent="0.3">
      <c r="A144" s="12" t="s">
        <v>28</v>
      </c>
      <c r="B144" s="9" t="s">
        <v>13</v>
      </c>
      <c r="C144" s="10" t="s">
        <v>81</v>
      </c>
      <c r="D144" s="16" t="s">
        <v>132</v>
      </c>
      <c r="E144" s="63" t="s">
        <v>29</v>
      </c>
      <c r="F144" s="74">
        <v>2506.1</v>
      </c>
      <c r="G144" s="75">
        <v>2506.1</v>
      </c>
    </row>
    <row r="145" spans="1:7" s="28" customFormat="1" ht="37.5" x14ac:dyDescent="0.3">
      <c r="A145" s="15" t="s">
        <v>22</v>
      </c>
      <c r="B145" s="6" t="s">
        <v>13</v>
      </c>
      <c r="C145" s="7" t="s">
        <v>81</v>
      </c>
      <c r="D145" s="10" t="s">
        <v>23</v>
      </c>
      <c r="E145" s="64"/>
      <c r="F145" s="74">
        <f>+F146</f>
        <v>37840</v>
      </c>
      <c r="G145" s="75">
        <f>+G146</f>
        <v>39107.299999999996</v>
      </c>
    </row>
    <row r="146" spans="1:7" s="28" customFormat="1" ht="20.25" x14ac:dyDescent="0.3">
      <c r="A146" s="12" t="s">
        <v>98</v>
      </c>
      <c r="B146" s="6" t="s">
        <v>13</v>
      </c>
      <c r="C146" s="7" t="s">
        <v>81</v>
      </c>
      <c r="D146" s="10" t="s">
        <v>23</v>
      </c>
      <c r="E146" s="63" t="s">
        <v>99</v>
      </c>
      <c r="F146" s="74">
        <v>37840</v>
      </c>
      <c r="G146" s="75">
        <v>39107.299999999996</v>
      </c>
    </row>
    <row r="147" spans="1:7" s="28" customFormat="1" ht="37.5" x14ac:dyDescent="0.3">
      <c r="A147" s="21" t="s">
        <v>259</v>
      </c>
      <c r="B147" s="6" t="s">
        <v>13</v>
      </c>
      <c r="C147" s="7" t="s">
        <v>81</v>
      </c>
      <c r="D147" s="7" t="s">
        <v>260</v>
      </c>
      <c r="E147" s="62"/>
      <c r="F147" s="76">
        <f t="shared" ref="F147:G147" si="45">F148</f>
        <v>1454.8</v>
      </c>
      <c r="G147" s="77">
        <f t="shared" si="45"/>
        <v>1454.8</v>
      </c>
    </row>
    <row r="148" spans="1:7" s="28" customFormat="1" ht="20.25" x14ac:dyDescent="0.3">
      <c r="A148" s="21" t="s">
        <v>711</v>
      </c>
      <c r="B148" s="6" t="s">
        <v>13</v>
      </c>
      <c r="C148" s="7" t="s">
        <v>81</v>
      </c>
      <c r="D148" s="7" t="s">
        <v>712</v>
      </c>
      <c r="E148" s="62"/>
      <c r="F148" s="76">
        <f t="shared" ref="F148:G148" si="46">F149+F153</f>
        <v>1454.8</v>
      </c>
      <c r="G148" s="77">
        <f t="shared" si="46"/>
        <v>1454.8</v>
      </c>
    </row>
    <row r="149" spans="1:7" s="28" customFormat="1" ht="20.25" x14ac:dyDescent="0.3">
      <c r="A149" s="21" t="s">
        <v>82</v>
      </c>
      <c r="B149" s="9" t="s">
        <v>13</v>
      </c>
      <c r="C149" s="10" t="s">
        <v>81</v>
      </c>
      <c r="D149" s="7" t="s">
        <v>713</v>
      </c>
      <c r="E149" s="63"/>
      <c r="F149" s="74">
        <f t="shared" ref="F149:G149" si="47">F150</f>
        <v>100</v>
      </c>
      <c r="G149" s="75">
        <f t="shared" si="47"/>
        <v>100</v>
      </c>
    </row>
    <row r="150" spans="1:7" s="28" customFormat="1" ht="20.25" x14ac:dyDescent="0.3">
      <c r="A150" s="21" t="s">
        <v>83</v>
      </c>
      <c r="B150" s="9" t="s">
        <v>13</v>
      </c>
      <c r="C150" s="10" t="s">
        <v>81</v>
      </c>
      <c r="D150" s="7" t="s">
        <v>714</v>
      </c>
      <c r="E150" s="63"/>
      <c r="F150" s="74">
        <f t="shared" ref="F150:G150" si="48">F151</f>
        <v>100</v>
      </c>
      <c r="G150" s="75">
        <f t="shared" si="48"/>
        <v>100</v>
      </c>
    </row>
    <row r="151" spans="1:7" s="28" customFormat="1" ht="20.25" x14ac:dyDescent="0.3">
      <c r="A151" s="21" t="s">
        <v>84</v>
      </c>
      <c r="B151" s="9" t="s">
        <v>13</v>
      </c>
      <c r="C151" s="10" t="s">
        <v>81</v>
      </c>
      <c r="D151" s="7" t="s">
        <v>715</v>
      </c>
      <c r="E151" s="63"/>
      <c r="F151" s="74">
        <f t="shared" ref="F151:G151" si="49">F152</f>
        <v>100</v>
      </c>
      <c r="G151" s="75">
        <f t="shared" si="49"/>
        <v>100</v>
      </c>
    </row>
    <row r="152" spans="1:7" s="28" customFormat="1" ht="37.5" x14ac:dyDescent="0.3">
      <c r="A152" s="27" t="s">
        <v>28</v>
      </c>
      <c r="B152" s="9" t="s">
        <v>13</v>
      </c>
      <c r="C152" s="10" t="s">
        <v>81</v>
      </c>
      <c r="D152" s="7" t="s">
        <v>715</v>
      </c>
      <c r="E152" s="65">
        <v>240</v>
      </c>
      <c r="F152" s="76">
        <v>100</v>
      </c>
      <c r="G152" s="75">
        <v>100</v>
      </c>
    </row>
    <row r="153" spans="1:7" s="28" customFormat="1" ht="37.5" x14ac:dyDescent="0.3">
      <c r="A153" s="21" t="s">
        <v>549</v>
      </c>
      <c r="B153" s="9" t="s">
        <v>13</v>
      </c>
      <c r="C153" s="10" t="s">
        <v>81</v>
      </c>
      <c r="D153" s="7" t="s">
        <v>718</v>
      </c>
      <c r="E153" s="63"/>
      <c r="F153" s="74">
        <f t="shared" ref="F153:G153" si="50">F154+F156+F158</f>
        <v>1354.8</v>
      </c>
      <c r="G153" s="75">
        <f t="shared" si="50"/>
        <v>1354.8</v>
      </c>
    </row>
    <row r="154" spans="1:7" s="28" customFormat="1" ht="20.25" x14ac:dyDescent="0.3">
      <c r="A154" s="21" t="s">
        <v>720</v>
      </c>
      <c r="B154" s="9" t="s">
        <v>13</v>
      </c>
      <c r="C154" s="10" t="s">
        <v>81</v>
      </c>
      <c r="D154" s="7" t="s">
        <v>719</v>
      </c>
      <c r="E154" s="63"/>
      <c r="F154" s="74">
        <f t="shared" ref="F154:G154" si="51">+F155</f>
        <v>454.8</v>
      </c>
      <c r="G154" s="75">
        <f t="shared" si="51"/>
        <v>454.8</v>
      </c>
    </row>
    <row r="155" spans="1:7" s="28" customFormat="1" ht="37.5" x14ac:dyDescent="0.3">
      <c r="A155" s="27" t="s">
        <v>28</v>
      </c>
      <c r="B155" s="9" t="s">
        <v>13</v>
      </c>
      <c r="C155" s="10" t="s">
        <v>81</v>
      </c>
      <c r="D155" s="7" t="s">
        <v>719</v>
      </c>
      <c r="E155" s="65">
        <v>240</v>
      </c>
      <c r="F155" s="74">
        <v>454.8</v>
      </c>
      <c r="G155" s="75">
        <v>454.8</v>
      </c>
    </row>
    <row r="156" spans="1:7" s="28" customFormat="1" ht="20.25" x14ac:dyDescent="0.3">
      <c r="A156" s="21" t="s">
        <v>85</v>
      </c>
      <c r="B156" s="9" t="s">
        <v>13</v>
      </c>
      <c r="C156" s="10" t="s">
        <v>81</v>
      </c>
      <c r="D156" s="7" t="s">
        <v>721</v>
      </c>
      <c r="E156" s="63"/>
      <c r="F156" s="74">
        <f t="shared" ref="F156:G156" si="52">+F157</f>
        <v>400</v>
      </c>
      <c r="G156" s="75">
        <f t="shared" si="52"/>
        <v>400</v>
      </c>
    </row>
    <row r="157" spans="1:7" s="28" customFormat="1" ht="37.5" x14ac:dyDescent="0.3">
      <c r="A157" s="27" t="s">
        <v>28</v>
      </c>
      <c r="B157" s="9" t="s">
        <v>13</v>
      </c>
      <c r="C157" s="10" t="s">
        <v>81</v>
      </c>
      <c r="D157" s="7" t="s">
        <v>721</v>
      </c>
      <c r="E157" s="65">
        <v>240</v>
      </c>
      <c r="F157" s="76">
        <v>400</v>
      </c>
      <c r="G157" s="75">
        <v>400</v>
      </c>
    </row>
    <row r="158" spans="1:7" s="28" customFormat="1" ht="37.5" x14ac:dyDescent="0.3">
      <c r="A158" s="21" t="s">
        <v>723</v>
      </c>
      <c r="B158" s="9" t="s">
        <v>13</v>
      </c>
      <c r="C158" s="10" t="s">
        <v>81</v>
      </c>
      <c r="D158" s="7" t="s">
        <v>722</v>
      </c>
      <c r="E158" s="63"/>
      <c r="F158" s="74">
        <f t="shared" ref="F158:G158" si="53">+F159</f>
        <v>500</v>
      </c>
      <c r="G158" s="75">
        <f t="shared" si="53"/>
        <v>500</v>
      </c>
    </row>
    <row r="159" spans="1:7" s="28" customFormat="1" ht="37.5" x14ac:dyDescent="0.3">
      <c r="A159" s="27" t="s">
        <v>28</v>
      </c>
      <c r="B159" s="9" t="s">
        <v>13</v>
      </c>
      <c r="C159" s="10" t="s">
        <v>81</v>
      </c>
      <c r="D159" s="7" t="s">
        <v>722</v>
      </c>
      <c r="E159" s="65">
        <v>240</v>
      </c>
      <c r="F159" s="76">
        <v>500</v>
      </c>
      <c r="G159" s="75">
        <v>500</v>
      </c>
    </row>
    <row r="160" spans="1:7" ht="61.5" customHeight="1" x14ac:dyDescent="0.3">
      <c r="A160" s="12" t="s">
        <v>134</v>
      </c>
      <c r="B160" s="6" t="s">
        <v>13</v>
      </c>
      <c r="C160" s="7" t="s">
        <v>81</v>
      </c>
      <c r="D160" s="7" t="s">
        <v>135</v>
      </c>
      <c r="E160" s="62"/>
      <c r="F160" s="74">
        <f>F161+F168+F181</f>
        <v>23583</v>
      </c>
      <c r="G160" s="75">
        <f>G161+G168+G181</f>
        <v>23362.7</v>
      </c>
    </row>
    <row r="161" spans="1:7" ht="37.5" x14ac:dyDescent="0.3">
      <c r="A161" s="12" t="s">
        <v>16</v>
      </c>
      <c r="B161" s="6" t="s">
        <v>13</v>
      </c>
      <c r="C161" s="7" t="s">
        <v>81</v>
      </c>
      <c r="D161" s="7" t="s">
        <v>136</v>
      </c>
      <c r="E161" s="62" t="s">
        <v>27</v>
      </c>
      <c r="F161" s="74">
        <f t="shared" ref="F161:G161" si="54">+F162+F166</f>
        <v>14403.3</v>
      </c>
      <c r="G161" s="75">
        <f t="shared" si="54"/>
        <v>14183</v>
      </c>
    </row>
    <row r="162" spans="1:7" ht="20.25" x14ac:dyDescent="0.3">
      <c r="A162" s="12" t="s">
        <v>49</v>
      </c>
      <c r="B162" s="6" t="s">
        <v>13</v>
      </c>
      <c r="C162" s="7" t="s">
        <v>81</v>
      </c>
      <c r="D162" s="7" t="s">
        <v>137</v>
      </c>
      <c r="E162" s="62" t="s">
        <v>27</v>
      </c>
      <c r="F162" s="74">
        <f t="shared" ref="F162:G162" si="55">+F163</f>
        <v>8925.7999999999993</v>
      </c>
      <c r="G162" s="75">
        <f t="shared" si="55"/>
        <v>8705.5</v>
      </c>
    </row>
    <row r="163" spans="1:7" ht="20.25" x14ac:dyDescent="0.3">
      <c r="A163" s="15" t="s">
        <v>138</v>
      </c>
      <c r="B163" s="6" t="s">
        <v>13</v>
      </c>
      <c r="C163" s="7" t="s">
        <v>81</v>
      </c>
      <c r="D163" s="7" t="s">
        <v>139</v>
      </c>
      <c r="E163" s="62" t="s">
        <v>27</v>
      </c>
      <c r="F163" s="74">
        <f t="shared" ref="F163:G163" si="56">+F164+F165</f>
        <v>8925.7999999999993</v>
      </c>
      <c r="G163" s="75">
        <f t="shared" si="56"/>
        <v>8705.5</v>
      </c>
    </row>
    <row r="164" spans="1:7" ht="37.5" x14ac:dyDescent="0.3">
      <c r="A164" s="12" t="s">
        <v>43</v>
      </c>
      <c r="B164" s="9" t="s">
        <v>13</v>
      </c>
      <c r="C164" s="10" t="s">
        <v>81</v>
      </c>
      <c r="D164" s="10" t="s">
        <v>139</v>
      </c>
      <c r="E164" s="63" t="s">
        <v>44</v>
      </c>
      <c r="F164" s="74">
        <v>8325.7999999999993</v>
      </c>
      <c r="G164" s="75">
        <v>8120.3</v>
      </c>
    </row>
    <row r="165" spans="1:7" ht="37.5" x14ac:dyDescent="0.3">
      <c r="A165" s="12" t="s">
        <v>28</v>
      </c>
      <c r="B165" s="9" t="s">
        <v>13</v>
      </c>
      <c r="C165" s="10" t="s">
        <v>81</v>
      </c>
      <c r="D165" s="10" t="s">
        <v>139</v>
      </c>
      <c r="E165" s="63" t="s">
        <v>29</v>
      </c>
      <c r="F165" s="74">
        <v>600</v>
      </c>
      <c r="G165" s="75">
        <v>585.20000000000005</v>
      </c>
    </row>
    <row r="166" spans="1:7" ht="37.5" x14ac:dyDescent="0.3">
      <c r="A166" s="22" t="s">
        <v>22</v>
      </c>
      <c r="B166" s="6" t="s">
        <v>13</v>
      </c>
      <c r="C166" s="7" t="s">
        <v>81</v>
      </c>
      <c r="D166" s="7" t="s">
        <v>682</v>
      </c>
      <c r="E166" s="62" t="s">
        <v>27</v>
      </c>
      <c r="F166" s="74">
        <f t="shared" ref="F166:G166" si="57">+F167</f>
        <v>5477.5</v>
      </c>
      <c r="G166" s="75">
        <f t="shared" si="57"/>
        <v>5477.5</v>
      </c>
    </row>
    <row r="167" spans="1:7" ht="37.5" x14ac:dyDescent="0.3">
      <c r="A167" s="12" t="s">
        <v>43</v>
      </c>
      <c r="B167" s="9" t="s">
        <v>13</v>
      </c>
      <c r="C167" s="10" t="s">
        <v>81</v>
      </c>
      <c r="D167" s="10" t="s">
        <v>682</v>
      </c>
      <c r="E167" s="63" t="s">
        <v>44</v>
      </c>
      <c r="F167" s="74">
        <v>5477.5</v>
      </c>
      <c r="G167" s="75">
        <v>5477.5</v>
      </c>
    </row>
    <row r="168" spans="1:7" ht="27.75" customHeight="1" x14ac:dyDescent="0.3">
      <c r="A168" s="15" t="s">
        <v>140</v>
      </c>
      <c r="B168" s="6" t="s">
        <v>13</v>
      </c>
      <c r="C168" s="7" t="s">
        <v>81</v>
      </c>
      <c r="D168" s="7" t="s">
        <v>141</v>
      </c>
      <c r="E168" s="62" t="s">
        <v>27</v>
      </c>
      <c r="F168" s="74">
        <f t="shared" ref="F168:G168" si="58">F169+F175</f>
        <v>8926</v>
      </c>
      <c r="G168" s="75">
        <f t="shared" si="58"/>
        <v>8926</v>
      </c>
    </row>
    <row r="169" spans="1:7" ht="37.5" x14ac:dyDescent="0.3">
      <c r="A169" s="12" t="s">
        <v>142</v>
      </c>
      <c r="B169" s="6" t="s">
        <v>13</v>
      </c>
      <c r="C169" s="7" t="s">
        <v>81</v>
      </c>
      <c r="D169" s="7" t="s">
        <v>143</v>
      </c>
      <c r="E169" s="62" t="s">
        <v>27</v>
      </c>
      <c r="F169" s="74">
        <f t="shared" ref="F169:G169" si="59">F170+F172</f>
        <v>7317.4</v>
      </c>
      <c r="G169" s="75">
        <f t="shared" si="59"/>
        <v>7317.4</v>
      </c>
    </row>
    <row r="170" spans="1:7" ht="20.25" x14ac:dyDescent="0.3">
      <c r="A170" s="12" t="s">
        <v>751</v>
      </c>
      <c r="B170" s="6" t="s">
        <v>13</v>
      </c>
      <c r="C170" s="7" t="s">
        <v>81</v>
      </c>
      <c r="D170" s="7" t="s">
        <v>144</v>
      </c>
      <c r="E170" s="62" t="s">
        <v>27</v>
      </c>
      <c r="F170" s="74">
        <f t="shared" ref="F170:G170" si="60">SUM(F171)</f>
        <v>2000</v>
      </c>
      <c r="G170" s="75">
        <f t="shared" si="60"/>
        <v>2000</v>
      </c>
    </row>
    <row r="171" spans="1:7" ht="37.5" x14ac:dyDescent="0.3">
      <c r="A171" s="12" t="s">
        <v>28</v>
      </c>
      <c r="B171" s="9" t="s">
        <v>13</v>
      </c>
      <c r="C171" s="10" t="s">
        <v>81</v>
      </c>
      <c r="D171" s="10" t="s">
        <v>144</v>
      </c>
      <c r="E171" s="63" t="s">
        <v>29</v>
      </c>
      <c r="F171" s="74">
        <v>2000</v>
      </c>
      <c r="G171" s="75">
        <v>2000</v>
      </c>
    </row>
    <row r="172" spans="1:7" ht="37.5" x14ac:dyDescent="0.3">
      <c r="A172" s="12" t="s">
        <v>145</v>
      </c>
      <c r="B172" s="6" t="s">
        <v>13</v>
      </c>
      <c r="C172" s="7" t="s">
        <v>81</v>
      </c>
      <c r="D172" s="7" t="s">
        <v>146</v>
      </c>
      <c r="E172" s="62" t="s">
        <v>27</v>
      </c>
      <c r="F172" s="74">
        <f t="shared" ref="F172:G172" si="61">SUM(F173:F174)</f>
        <v>5317.4</v>
      </c>
      <c r="G172" s="75">
        <f t="shared" si="61"/>
        <v>5317.4</v>
      </c>
    </row>
    <row r="173" spans="1:7" ht="37.5" x14ac:dyDescent="0.3">
      <c r="A173" s="12" t="s">
        <v>28</v>
      </c>
      <c r="B173" s="9" t="s">
        <v>13</v>
      </c>
      <c r="C173" s="10" t="s">
        <v>81</v>
      </c>
      <c r="D173" s="10" t="s">
        <v>146</v>
      </c>
      <c r="E173" s="63" t="s">
        <v>29</v>
      </c>
      <c r="F173" s="74">
        <v>5117.3999999999996</v>
      </c>
      <c r="G173" s="75">
        <v>5117.3999999999996</v>
      </c>
    </row>
    <row r="174" spans="1:7" ht="20.25" x14ac:dyDescent="0.3">
      <c r="A174" s="12" t="s">
        <v>30</v>
      </c>
      <c r="B174" s="9" t="s">
        <v>13</v>
      </c>
      <c r="C174" s="10" t="s">
        <v>81</v>
      </c>
      <c r="D174" s="10" t="s">
        <v>146</v>
      </c>
      <c r="E174" s="63" t="s">
        <v>31</v>
      </c>
      <c r="F174" s="74">
        <v>200</v>
      </c>
      <c r="G174" s="75">
        <v>200</v>
      </c>
    </row>
    <row r="175" spans="1:7" ht="37.5" x14ac:dyDescent="0.3">
      <c r="A175" s="12" t="s">
        <v>147</v>
      </c>
      <c r="B175" s="6" t="s">
        <v>13</v>
      </c>
      <c r="C175" s="7" t="s">
        <v>81</v>
      </c>
      <c r="D175" s="7" t="s">
        <v>148</v>
      </c>
      <c r="E175" s="62" t="s">
        <v>27</v>
      </c>
      <c r="F175" s="74">
        <f>F176+F179</f>
        <v>1608.6</v>
      </c>
      <c r="G175" s="75">
        <f>G176+G179</f>
        <v>1608.6</v>
      </c>
    </row>
    <row r="176" spans="1:7" ht="20.25" x14ac:dyDescent="0.3">
      <c r="A176" s="12" t="s">
        <v>748</v>
      </c>
      <c r="B176" s="6" t="s">
        <v>13</v>
      </c>
      <c r="C176" s="7" t="s">
        <v>81</v>
      </c>
      <c r="D176" s="7" t="s">
        <v>149</v>
      </c>
      <c r="E176" s="62" t="s">
        <v>27</v>
      </c>
      <c r="F176" s="74">
        <f t="shared" ref="F176:G176" si="62">F177+F178</f>
        <v>1508.6</v>
      </c>
      <c r="G176" s="75">
        <f t="shared" si="62"/>
        <v>1508.6</v>
      </c>
    </row>
    <row r="177" spans="1:7" ht="37.5" x14ac:dyDescent="0.3">
      <c r="A177" s="12" t="s">
        <v>28</v>
      </c>
      <c r="B177" s="9" t="s">
        <v>13</v>
      </c>
      <c r="C177" s="10" t="s">
        <v>81</v>
      </c>
      <c r="D177" s="10" t="s">
        <v>149</v>
      </c>
      <c r="E177" s="63" t="s">
        <v>29</v>
      </c>
      <c r="F177" s="74">
        <v>1500</v>
      </c>
      <c r="G177" s="75">
        <v>1500</v>
      </c>
    </row>
    <row r="178" spans="1:7" ht="20.25" x14ac:dyDescent="0.3">
      <c r="A178" s="12" t="s">
        <v>30</v>
      </c>
      <c r="B178" s="9" t="s">
        <v>13</v>
      </c>
      <c r="C178" s="10" t="s">
        <v>81</v>
      </c>
      <c r="D178" s="10" t="s">
        <v>149</v>
      </c>
      <c r="E178" s="63" t="s">
        <v>31</v>
      </c>
      <c r="F178" s="74">
        <v>8.6</v>
      </c>
      <c r="G178" s="75">
        <v>8.6</v>
      </c>
    </row>
    <row r="179" spans="1:7" ht="20.25" x14ac:dyDescent="0.3">
      <c r="A179" s="12" t="s">
        <v>150</v>
      </c>
      <c r="B179" s="6" t="s">
        <v>13</v>
      </c>
      <c r="C179" s="7" t="s">
        <v>81</v>
      </c>
      <c r="D179" s="7" t="s">
        <v>151</v>
      </c>
      <c r="E179" s="62" t="s">
        <v>27</v>
      </c>
      <c r="F179" s="74">
        <f t="shared" ref="F179:G179" si="63">F180</f>
        <v>100</v>
      </c>
      <c r="G179" s="75">
        <f t="shared" si="63"/>
        <v>100</v>
      </c>
    </row>
    <row r="180" spans="1:7" ht="37.5" x14ac:dyDescent="0.3">
      <c r="A180" s="12" t="s">
        <v>28</v>
      </c>
      <c r="B180" s="9" t="s">
        <v>13</v>
      </c>
      <c r="C180" s="10" t="s">
        <v>81</v>
      </c>
      <c r="D180" s="10" t="s">
        <v>151</v>
      </c>
      <c r="E180" s="63" t="s">
        <v>29</v>
      </c>
      <c r="F180" s="74">
        <v>100</v>
      </c>
      <c r="G180" s="75">
        <v>100</v>
      </c>
    </row>
    <row r="181" spans="1:7" ht="75" x14ac:dyDescent="0.3">
      <c r="A181" s="12" t="s">
        <v>152</v>
      </c>
      <c r="B181" s="6" t="s">
        <v>13</v>
      </c>
      <c r="C181" s="7" t="s">
        <v>81</v>
      </c>
      <c r="D181" s="10" t="s">
        <v>153</v>
      </c>
      <c r="E181" s="62" t="s">
        <v>27</v>
      </c>
      <c r="F181" s="74">
        <f t="shared" ref="F181:G182" si="64">+F182</f>
        <v>253.7</v>
      </c>
      <c r="G181" s="75">
        <f t="shared" si="64"/>
        <v>253.7</v>
      </c>
    </row>
    <row r="182" spans="1:7" ht="75" x14ac:dyDescent="0.3">
      <c r="A182" s="12" t="s">
        <v>154</v>
      </c>
      <c r="B182" s="6" t="s">
        <v>13</v>
      </c>
      <c r="C182" s="7" t="s">
        <v>81</v>
      </c>
      <c r="D182" s="10" t="s">
        <v>155</v>
      </c>
      <c r="E182" s="62" t="s">
        <v>27</v>
      </c>
      <c r="F182" s="74">
        <f t="shared" si="64"/>
        <v>253.7</v>
      </c>
      <c r="G182" s="75">
        <f t="shared" si="64"/>
        <v>253.7</v>
      </c>
    </row>
    <row r="183" spans="1:7" ht="37.5" x14ac:dyDescent="0.3">
      <c r="A183" s="12" t="s">
        <v>28</v>
      </c>
      <c r="B183" s="9" t="s">
        <v>13</v>
      </c>
      <c r="C183" s="10" t="s">
        <v>81</v>
      </c>
      <c r="D183" s="19" t="s">
        <v>155</v>
      </c>
      <c r="E183" s="63" t="s">
        <v>29</v>
      </c>
      <c r="F183" s="74">
        <v>253.7</v>
      </c>
      <c r="G183" s="75">
        <v>253.7</v>
      </c>
    </row>
    <row r="184" spans="1:7" ht="27.2" customHeight="1" x14ac:dyDescent="0.3">
      <c r="A184" s="54" t="s">
        <v>156</v>
      </c>
      <c r="B184" s="66" t="s">
        <v>1</v>
      </c>
      <c r="C184" s="50" t="s">
        <v>0</v>
      </c>
      <c r="D184" s="50"/>
      <c r="E184" s="67"/>
      <c r="F184" s="78">
        <f t="shared" ref="F184:G187" si="65">+F185</f>
        <v>1762.1</v>
      </c>
      <c r="G184" s="79">
        <f t="shared" si="65"/>
        <v>1921.6</v>
      </c>
    </row>
    <row r="185" spans="1:7" ht="20.25" x14ac:dyDescent="0.3">
      <c r="A185" s="22" t="s">
        <v>157</v>
      </c>
      <c r="B185" s="6" t="s">
        <v>1</v>
      </c>
      <c r="C185" s="7" t="s">
        <v>25</v>
      </c>
      <c r="D185" s="7"/>
      <c r="E185" s="62"/>
      <c r="F185" s="74">
        <f t="shared" si="65"/>
        <v>1762.1</v>
      </c>
      <c r="G185" s="75">
        <f t="shared" si="65"/>
        <v>1921.6</v>
      </c>
    </row>
    <row r="186" spans="1:7" ht="67.5" customHeight="1" x14ac:dyDescent="0.3">
      <c r="A186" s="22" t="s">
        <v>7</v>
      </c>
      <c r="B186" s="6" t="s">
        <v>1</v>
      </c>
      <c r="C186" s="7" t="s">
        <v>25</v>
      </c>
      <c r="D186" s="7" t="s">
        <v>6</v>
      </c>
      <c r="E186" s="62"/>
      <c r="F186" s="74">
        <f t="shared" si="65"/>
        <v>1762.1</v>
      </c>
      <c r="G186" s="75">
        <f t="shared" si="65"/>
        <v>1921.6</v>
      </c>
    </row>
    <row r="187" spans="1:7" ht="37.5" x14ac:dyDescent="0.3">
      <c r="A187" s="22" t="s">
        <v>46</v>
      </c>
      <c r="B187" s="6" t="s">
        <v>1</v>
      </c>
      <c r="C187" s="7" t="s">
        <v>25</v>
      </c>
      <c r="D187" s="7" t="s">
        <v>47</v>
      </c>
      <c r="E187" s="62"/>
      <c r="F187" s="74">
        <f t="shared" si="65"/>
        <v>1762.1</v>
      </c>
      <c r="G187" s="75">
        <f t="shared" si="65"/>
        <v>1921.6</v>
      </c>
    </row>
    <row r="188" spans="1:7" ht="37.5" x14ac:dyDescent="0.3">
      <c r="A188" s="13" t="s">
        <v>16</v>
      </c>
      <c r="B188" s="6" t="s">
        <v>1</v>
      </c>
      <c r="C188" s="7" t="s">
        <v>25</v>
      </c>
      <c r="D188" s="16" t="s">
        <v>159</v>
      </c>
      <c r="E188" s="62"/>
      <c r="F188" s="74">
        <f t="shared" ref="F188:G188" si="66">F189</f>
        <v>1762.1</v>
      </c>
      <c r="G188" s="75">
        <f t="shared" si="66"/>
        <v>1921.6</v>
      </c>
    </row>
    <row r="189" spans="1:7" ht="37.5" x14ac:dyDescent="0.3">
      <c r="A189" s="13" t="s">
        <v>160</v>
      </c>
      <c r="B189" s="6" t="s">
        <v>1</v>
      </c>
      <c r="C189" s="7" t="s">
        <v>25</v>
      </c>
      <c r="D189" s="16" t="s">
        <v>161</v>
      </c>
      <c r="E189" s="62"/>
      <c r="F189" s="74">
        <f t="shared" ref="F189:G189" si="67">F190+F191</f>
        <v>1762.1</v>
      </c>
      <c r="G189" s="75">
        <f t="shared" si="67"/>
        <v>1921.6</v>
      </c>
    </row>
    <row r="190" spans="1:7" ht="37.5" x14ac:dyDescent="0.3">
      <c r="A190" s="12" t="s">
        <v>43</v>
      </c>
      <c r="B190" s="6" t="s">
        <v>1</v>
      </c>
      <c r="C190" s="7" t="s">
        <v>25</v>
      </c>
      <c r="D190" s="16" t="s">
        <v>161</v>
      </c>
      <c r="E190" s="62" t="s">
        <v>44</v>
      </c>
      <c r="F190" s="74">
        <v>1504.8</v>
      </c>
      <c r="G190" s="75">
        <v>1640.2</v>
      </c>
    </row>
    <row r="191" spans="1:7" ht="37.5" x14ac:dyDescent="0.3">
      <c r="A191" s="12" t="s">
        <v>28</v>
      </c>
      <c r="B191" s="6" t="s">
        <v>1</v>
      </c>
      <c r="C191" s="7" t="s">
        <v>25</v>
      </c>
      <c r="D191" s="16" t="s">
        <v>161</v>
      </c>
      <c r="E191" s="62" t="s">
        <v>29</v>
      </c>
      <c r="F191" s="74">
        <v>257.3</v>
      </c>
      <c r="G191" s="75">
        <v>281.39999999999998</v>
      </c>
    </row>
    <row r="192" spans="1:7" ht="44.1" customHeight="1" x14ac:dyDescent="0.3">
      <c r="A192" s="54" t="s">
        <v>162</v>
      </c>
      <c r="B192" s="66" t="s">
        <v>25</v>
      </c>
      <c r="C192" s="50" t="s">
        <v>0</v>
      </c>
      <c r="D192" s="50"/>
      <c r="E192" s="67"/>
      <c r="F192" s="78">
        <f t="shared" ref="F192:G192" si="68">F193+F211</f>
        <v>9845.2000000000007</v>
      </c>
      <c r="G192" s="79">
        <f t="shared" si="68"/>
        <v>8298.2000000000007</v>
      </c>
    </row>
    <row r="193" spans="1:7" ht="37.5" x14ac:dyDescent="0.3">
      <c r="A193" s="8" t="s">
        <v>163</v>
      </c>
      <c r="B193" s="9" t="s">
        <v>25</v>
      </c>
      <c r="C193" s="10" t="s">
        <v>164</v>
      </c>
      <c r="D193" s="10"/>
      <c r="E193" s="63"/>
      <c r="F193" s="76">
        <f t="shared" ref="F193:G193" si="69">+F194</f>
        <v>8553</v>
      </c>
      <c r="G193" s="77">
        <f t="shared" si="69"/>
        <v>7006</v>
      </c>
    </row>
    <row r="194" spans="1:7" ht="56.25" x14ac:dyDescent="0.3">
      <c r="A194" s="13" t="s">
        <v>165</v>
      </c>
      <c r="B194" s="6" t="s">
        <v>25</v>
      </c>
      <c r="C194" s="7" t="s">
        <v>164</v>
      </c>
      <c r="D194" s="16" t="s">
        <v>166</v>
      </c>
      <c r="E194" s="62"/>
      <c r="F194" s="74">
        <f>F198+F207+F195</f>
        <v>8553</v>
      </c>
      <c r="G194" s="75">
        <f t="shared" ref="G194" si="70">G198+G207+G195</f>
        <v>7006</v>
      </c>
    </row>
    <row r="195" spans="1:7" ht="20.25" x14ac:dyDescent="0.3">
      <c r="A195" s="31" t="s">
        <v>15</v>
      </c>
      <c r="B195" s="9" t="s">
        <v>25</v>
      </c>
      <c r="C195" s="10" t="s">
        <v>164</v>
      </c>
      <c r="D195" s="16" t="s">
        <v>179</v>
      </c>
      <c r="E195" s="63"/>
      <c r="F195" s="76">
        <f>F196</f>
        <v>3176</v>
      </c>
      <c r="G195" s="77">
        <f t="shared" ref="G195" si="71">G196</f>
        <v>1985</v>
      </c>
    </row>
    <row r="196" spans="1:7" ht="37.5" x14ac:dyDescent="0.3">
      <c r="A196" s="1" t="s">
        <v>752</v>
      </c>
      <c r="B196" s="9" t="s">
        <v>25</v>
      </c>
      <c r="C196" s="10" t="s">
        <v>164</v>
      </c>
      <c r="D196" s="16" t="s">
        <v>753</v>
      </c>
      <c r="E196" s="63"/>
      <c r="F196" s="74">
        <f t="shared" ref="F196:G196" si="72">SUM(F197)</f>
        <v>3176</v>
      </c>
      <c r="G196" s="75">
        <f t="shared" si="72"/>
        <v>1985</v>
      </c>
    </row>
    <row r="197" spans="1:7" ht="37.5" x14ac:dyDescent="0.3">
      <c r="A197" s="12" t="s">
        <v>28</v>
      </c>
      <c r="B197" s="9" t="s">
        <v>25</v>
      </c>
      <c r="C197" s="10" t="s">
        <v>164</v>
      </c>
      <c r="D197" s="16" t="s">
        <v>753</v>
      </c>
      <c r="E197" s="63" t="s">
        <v>29</v>
      </c>
      <c r="F197" s="74">
        <v>3176</v>
      </c>
      <c r="G197" s="75">
        <v>1985</v>
      </c>
    </row>
    <row r="198" spans="1:7" ht="20.25" x14ac:dyDescent="0.3">
      <c r="A198" s="13" t="s">
        <v>26</v>
      </c>
      <c r="B198" s="6" t="s">
        <v>25</v>
      </c>
      <c r="C198" s="7" t="s">
        <v>164</v>
      </c>
      <c r="D198" s="7" t="s">
        <v>167</v>
      </c>
      <c r="E198" s="62" t="s">
        <v>27</v>
      </c>
      <c r="F198" s="74">
        <f t="shared" ref="F198:G198" si="73">+F199</f>
        <v>5357</v>
      </c>
      <c r="G198" s="75">
        <f t="shared" si="73"/>
        <v>5001</v>
      </c>
    </row>
    <row r="199" spans="1:7" ht="37.5" x14ac:dyDescent="0.3">
      <c r="A199" s="13" t="s">
        <v>168</v>
      </c>
      <c r="B199" s="6" t="s">
        <v>25</v>
      </c>
      <c r="C199" s="7" t="s">
        <v>164</v>
      </c>
      <c r="D199" s="16" t="s">
        <v>169</v>
      </c>
      <c r="E199" s="62"/>
      <c r="F199" s="74">
        <f t="shared" ref="F199:G199" si="74">F200+F202+F205</f>
        <v>5357</v>
      </c>
      <c r="G199" s="75">
        <f t="shared" si="74"/>
        <v>5001</v>
      </c>
    </row>
    <row r="200" spans="1:7" ht="37.5" x14ac:dyDescent="0.3">
      <c r="A200" s="15" t="s">
        <v>170</v>
      </c>
      <c r="B200" s="6" t="s">
        <v>25</v>
      </c>
      <c r="C200" s="7" t="s">
        <v>164</v>
      </c>
      <c r="D200" s="16" t="s">
        <v>171</v>
      </c>
      <c r="E200" s="62" t="s">
        <v>27</v>
      </c>
      <c r="F200" s="74">
        <f t="shared" ref="F200:G200" si="75">F201</f>
        <v>2356</v>
      </c>
      <c r="G200" s="75">
        <f t="shared" si="75"/>
        <v>2000</v>
      </c>
    </row>
    <row r="201" spans="1:7" ht="37.5" x14ac:dyDescent="0.3">
      <c r="A201" s="12" t="s">
        <v>28</v>
      </c>
      <c r="B201" s="6" t="s">
        <v>25</v>
      </c>
      <c r="C201" s="7" t="s">
        <v>164</v>
      </c>
      <c r="D201" s="16" t="s">
        <v>171</v>
      </c>
      <c r="E201" s="62" t="s">
        <v>29</v>
      </c>
      <c r="F201" s="74">
        <v>2356</v>
      </c>
      <c r="G201" s="75">
        <v>2000</v>
      </c>
    </row>
    <row r="202" spans="1:7" ht="56.25" x14ac:dyDescent="0.3">
      <c r="A202" s="22" t="s">
        <v>174</v>
      </c>
      <c r="B202" s="6" t="s">
        <v>25</v>
      </c>
      <c r="C202" s="7" t="s">
        <v>164</v>
      </c>
      <c r="D202" s="7" t="s">
        <v>175</v>
      </c>
      <c r="E202" s="62"/>
      <c r="F202" s="74">
        <f t="shared" ref="F202:G202" si="76">F203+F204</f>
        <v>2001</v>
      </c>
      <c r="G202" s="75">
        <f t="shared" si="76"/>
        <v>2001</v>
      </c>
    </row>
    <row r="203" spans="1:7" ht="37.5" x14ac:dyDescent="0.3">
      <c r="A203" s="12" t="s">
        <v>28</v>
      </c>
      <c r="B203" s="6" t="s">
        <v>25</v>
      </c>
      <c r="C203" s="7" t="s">
        <v>164</v>
      </c>
      <c r="D203" s="7" t="s">
        <v>175</v>
      </c>
      <c r="E203" s="62" t="s">
        <v>29</v>
      </c>
      <c r="F203" s="74">
        <v>2000</v>
      </c>
      <c r="G203" s="75">
        <v>2000</v>
      </c>
    </row>
    <row r="204" spans="1:7" ht="20.25" x14ac:dyDescent="0.3">
      <c r="A204" s="12" t="s">
        <v>30</v>
      </c>
      <c r="B204" s="6" t="s">
        <v>25</v>
      </c>
      <c r="C204" s="7" t="s">
        <v>164</v>
      </c>
      <c r="D204" s="7" t="s">
        <v>175</v>
      </c>
      <c r="E204" s="62" t="s">
        <v>31</v>
      </c>
      <c r="F204" s="74">
        <v>1</v>
      </c>
      <c r="G204" s="75">
        <v>1</v>
      </c>
    </row>
    <row r="205" spans="1:7" ht="20.25" x14ac:dyDescent="0.3">
      <c r="A205" s="12" t="s">
        <v>176</v>
      </c>
      <c r="B205" s="6" t="s">
        <v>25</v>
      </c>
      <c r="C205" s="7" t="s">
        <v>164</v>
      </c>
      <c r="D205" s="7" t="s">
        <v>177</v>
      </c>
      <c r="E205" s="62"/>
      <c r="F205" s="74">
        <f t="shared" ref="F205:G205" si="77">F206</f>
        <v>1000</v>
      </c>
      <c r="G205" s="75">
        <f t="shared" si="77"/>
        <v>1000</v>
      </c>
    </row>
    <row r="206" spans="1:7" ht="37.5" x14ac:dyDescent="0.3">
      <c r="A206" s="12" t="s">
        <v>28</v>
      </c>
      <c r="B206" s="6" t="s">
        <v>25</v>
      </c>
      <c r="C206" s="7" t="s">
        <v>164</v>
      </c>
      <c r="D206" s="7" t="s">
        <v>177</v>
      </c>
      <c r="E206" s="62" t="s">
        <v>29</v>
      </c>
      <c r="F206" s="74">
        <v>1000</v>
      </c>
      <c r="G206" s="75">
        <v>1000</v>
      </c>
    </row>
    <row r="207" spans="1:7" ht="20.25" x14ac:dyDescent="0.3">
      <c r="A207" s="31" t="s">
        <v>195</v>
      </c>
      <c r="B207" s="6" t="s">
        <v>25</v>
      </c>
      <c r="C207" s="7" t="s">
        <v>164</v>
      </c>
      <c r="D207" s="16" t="s">
        <v>196</v>
      </c>
      <c r="E207" s="63"/>
      <c r="F207" s="74">
        <f t="shared" ref="F207:G209" si="78">F208</f>
        <v>20</v>
      </c>
      <c r="G207" s="75">
        <f t="shared" si="78"/>
        <v>20</v>
      </c>
    </row>
    <row r="208" spans="1:7" ht="37.5" x14ac:dyDescent="0.3">
      <c r="A208" s="13" t="s">
        <v>168</v>
      </c>
      <c r="B208" s="6" t="s">
        <v>25</v>
      </c>
      <c r="C208" s="7" t="s">
        <v>164</v>
      </c>
      <c r="D208" s="16" t="s">
        <v>657</v>
      </c>
      <c r="E208" s="63"/>
      <c r="F208" s="76">
        <f t="shared" si="78"/>
        <v>20</v>
      </c>
      <c r="G208" s="77">
        <f t="shared" si="78"/>
        <v>20</v>
      </c>
    </row>
    <row r="209" spans="1:7" ht="37.5" x14ac:dyDescent="0.3">
      <c r="A209" s="1" t="s">
        <v>659</v>
      </c>
      <c r="B209" s="6" t="s">
        <v>25</v>
      </c>
      <c r="C209" s="7" t="s">
        <v>164</v>
      </c>
      <c r="D209" s="16" t="s">
        <v>658</v>
      </c>
      <c r="E209" s="68"/>
      <c r="F209" s="74">
        <f t="shared" si="78"/>
        <v>20</v>
      </c>
      <c r="G209" s="75">
        <f t="shared" si="78"/>
        <v>20</v>
      </c>
    </row>
    <row r="210" spans="1:7" ht="20.25" x14ac:dyDescent="0.3">
      <c r="A210" s="12" t="s">
        <v>32</v>
      </c>
      <c r="B210" s="6" t="s">
        <v>25</v>
      </c>
      <c r="C210" s="7" t="s">
        <v>164</v>
      </c>
      <c r="D210" s="16" t="s">
        <v>658</v>
      </c>
      <c r="E210" s="63" t="s">
        <v>33</v>
      </c>
      <c r="F210" s="74">
        <v>20</v>
      </c>
      <c r="G210" s="75">
        <v>20</v>
      </c>
    </row>
    <row r="211" spans="1:7" ht="37.5" x14ac:dyDescent="0.3">
      <c r="A211" s="15" t="s">
        <v>656</v>
      </c>
      <c r="B211" s="9" t="s">
        <v>25</v>
      </c>
      <c r="C211" s="10" t="s">
        <v>178</v>
      </c>
      <c r="D211" s="16" t="s">
        <v>27</v>
      </c>
      <c r="E211" s="63"/>
      <c r="F211" s="76">
        <f t="shared" ref="F211:G211" si="79">F213+F217+F231</f>
        <v>1292.2</v>
      </c>
      <c r="G211" s="77">
        <f t="shared" si="79"/>
        <v>1292.2</v>
      </c>
    </row>
    <row r="212" spans="1:7" ht="56.25" x14ac:dyDescent="0.3">
      <c r="A212" s="13" t="s">
        <v>165</v>
      </c>
      <c r="B212" s="6" t="s">
        <v>25</v>
      </c>
      <c r="C212" s="7" t="s">
        <v>178</v>
      </c>
      <c r="D212" s="16" t="s">
        <v>166</v>
      </c>
      <c r="E212" s="63"/>
      <c r="F212" s="76">
        <f t="shared" ref="F212:G212" si="80">F213+F217+F231</f>
        <v>1292.2</v>
      </c>
      <c r="G212" s="77">
        <f t="shared" si="80"/>
        <v>1292.2</v>
      </c>
    </row>
    <row r="213" spans="1:7" ht="20.25" x14ac:dyDescent="0.3">
      <c r="A213" s="31" t="s">
        <v>15</v>
      </c>
      <c r="B213" s="9" t="s">
        <v>25</v>
      </c>
      <c r="C213" s="10" t="s">
        <v>178</v>
      </c>
      <c r="D213" s="16" t="s">
        <v>179</v>
      </c>
      <c r="E213" s="63"/>
      <c r="F213" s="76">
        <f t="shared" ref="F213:G214" si="81">F214</f>
        <v>813.5</v>
      </c>
      <c r="G213" s="77">
        <f t="shared" si="81"/>
        <v>813.5</v>
      </c>
    </row>
    <row r="214" spans="1:7" ht="37.5" x14ac:dyDescent="0.3">
      <c r="A214" s="13" t="s">
        <v>181</v>
      </c>
      <c r="B214" s="9" t="s">
        <v>25</v>
      </c>
      <c r="C214" s="10" t="s">
        <v>178</v>
      </c>
      <c r="D214" s="16" t="s">
        <v>678</v>
      </c>
      <c r="E214" s="63"/>
      <c r="F214" s="76">
        <f t="shared" si="81"/>
        <v>813.5</v>
      </c>
      <c r="G214" s="77">
        <f t="shared" si="81"/>
        <v>813.5</v>
      </c>
    </row>
    <row r="215" spans="1:7" ht="20.25" x14ac:dyDescent="0.3">
      <c r="A215" s="13" t="s">
        <v>180</v>
      </c>
      <c r="B215" s="9" t="s">
        <v>25</v>
      </c>
      <c r="C215" s="10" t="s">
        <v>178</v>
      </c>
      <c r="D215" s="16" t="s">
        <v>679</v>
      </c>
      <c r="E215" s="63"/>
      <c r="F215" s="74">
        <f t="shared" ref="F215:G215" si="82">SUM(F216)</f>
        <v>813.5</v>
      </c>
      <c r="G215" s="75">
        <f t="shared" si="82"/>
        <v>813.5</v>
      </c>
    </row>
    <row r="216" spans="1:7" ht="37.5" x14ac:dyDescent="0.3">
      <c r="A216" s="12" t="s">
        <v>28</v>
      </c>
      <c r="B216" s="9" t="s">
        <v>25</v>
      </c>
      <c r="C216" s="10" t="s">
        <v>178</v>
      </c>
      <c r="D216" s="16" t="s">
        <v>679</v>
      </c>
      <c r="E216" s="63" t="s">
        <v>29</v>
      </c>
      <c r="F216" s="74">
        <v>813.5</v>
      </c>
      <c r="G216" s="75">
        <v>813.5</v>
      </c>
    </row>
    <row r="217" spans="1:7" ht="20.25" x14ac:dyDescent="0.3">
      <c r="A217" s="13" t="s">
        <v>26</v>
      </c>
      <c r="B217" s="6" t="s">
        <v>25</v>
      </c>
      <c r="C217" s="7" t="s">
        <v>178</v>
      </c>
      <c r="D217" s="7" t="s">
        <v>167</v>
      </c>
      <c r="E217" s="62" t="s">
        <v>27</v>
      </c>
      <c r="F217" s="74">
        <f t="shared" ref="F217:G217" si="83">F218+F228</f>
        <v>348.7</v>
      </c>
      <c r="G217" s="75">
        <f t="shared" si="83"/>
        <v>348.7</v>
      </c>
    </row>
    <row r="218" spans="1:7" ht="37.5" x14ac:dyDescent="0.3">
      <c r="A218" s="13" t="s">
        <v>181</v>
      </c>
      <c r="B218" s="9" t="s">
        <v>25</v>
      </c>
      <c r="C218" s="10" t="s">
        <v>178</v>
      </c>
      <c r="D218" s="16" t="s">
        <v>182</v>
      </c>
      <c r="E218" s="63" t="s">
        <v>27</v>
      </c>
      <c r="F218" s="74">
        <f t="shared" ref="F218:G218" si="84">F219+F221+F224+F226</f>
        <v>338.2</v>
      </c>
      <c r="G218" s="75">
        <f t="shared" si="84"/>
        <v>338.2</v>
      </c>
    </row>
    <row r="219" spans="1:7" ht="37.5" x14ac:dyDescent="0.3">
      <c r="A219" s="13" t="s">
        <v>183</v>
      </c>
      <c r="B219" s="9" t="s">
        <v>25</v>
      </c>
      <c r="C219" s="10" t="s">
        <v>178</v>
      </c>
      <c r="D219" s="16" t="s">
        <v>184</v>
      </c>
      <c r="E219" s="63"/>
      <c r="F219" s="76">
        <f t="shared" ref="F219:G219" si="85">+F220</f>
        <v>30</v>
      </c>
      <c r="G219" s="77">
        <f t="shared" si="85"/>
        <v>30</v>
      </c>
    </row>
    <row r="220" spans="1:7" ht="37.5" x14ac:dyDescent="0.3">
      <c r="A220" s="12" t="s">
        <v>28</v>
      </c>
      <c r="B220" s="9" t="s">
        <v>25</v>
      </c>
      <c r="C220" s="10" t="s">
        <v>178</v>
      </c>
      <c r="D220" s="16" t="s">
        <v>184</v>
      </c>
      <c r="E220" s="63" t="s">
        <v>29</v>
      </c>
      <c r="F220" s="74">
        <v>30</v>
      </c>
      <c r="G220" s="75">
        <v>30</v>
      </c>
    </row>
    <row r="221" spans="1:7" ht="37.5" x14ac:dyDescent="0.3">
      <c r="A221" s="13" t="s">
        <v>185</v>
      </c>
      <c r="B221" s="9" t="s">
        <v>25</v>
      </c>
      <c r="C221" s="10" t="s">
        <v>178</v>
      </c>
      <c r="D221" s="16" t="s">
        <v>186</v>
      </c>
      <c r="E221" s="63" t="s">
        <v>27</v>
      </c>
      <c r="F221" s="74">
        <f t="shared" ref="F221:G221" si="86">SUM(F222:F223)</f>
        <v>224</v>
      </c>
      <c r="G221" s="75">
        <f t="shared" si="86"/>
        <v>224</v>
      </c>
    </row>
    <row r="222" spans="1:7" ht="37.5" x14ac:dyDescent="0.3">
      <c r="A222" s="12" t="s">
        <v>28</v>
      </c>
      <c r="B222" s="9" t="s">
        <v>25</v>
      </c>
      <c r="C222" s="10" t="s">
        <v>178</v>
      </c>
      <c r="D222" s="16" t="s">
        <v>186</v>
      </c>
      <c r="E222" s="63" t="s">
        <v>29</v>
      </c>
      <c r="F222" s="74">
        <v>24</v>
      </c>
      <c r="G222" s="75">
        <v>24</v>
      </c>
    </row>
    <row r="223" spans="1:7" ht="60" customHeight="1" x14ac:dyDescent="0.3">
      <c r="A223" s="12" t="s">
        <v>172</v>
      </c>
      <c r="B223" s="9" t="s">
        <v>25</v>
      </c>
      <c r="C223" s="10" t="s">
        <v>178</v>
      </c>
      <c r="D223" s="16" t="s">
        <v>186</v>
      </c>
      <c r="E223" s="63" t="s">
        <v>173</v>
      </c>
      <c r="F223" s="74">
        <v>200</v>
      </c>
      <c r="G223" s="75">
        <v>200</v>
      </c>
    </row>
    <row r="224" spans="1:7" ht="20.25" x14ac:dyDescent="0.3">
      <c r="A224" s="13" t="s">
        <v>189</v>
      </c>
      <c r="B224" s="9" t="s">
        <v>25</v>
      </c>
      <c r="C224" s="10" t="s">
        <v>178</v>
      </c>
      <c r="D224" s="16" t="s">
        <v>190</v>
      </c>
      <c r="E224" s="63"/>
      <c r="F224" s="74">
        <f t="shared" ref="F224:G226" si="87">SUM(F225)</f>
        <v>34.200000000000003</v>
      </c>
      <c r="G224" s="75">
        <f t="shared" si="87"/>
        <v>34.200000000000003</v>
      </c>
    </row>
    <row r="225" spans="1:7" ht="37.5" x14ac:dyDescent="0.3">
      <c r="A225" s="12" t="s">
        <v>28</v>
      </c>
      <c r="B225" s="9" t="s">
        <v>25</v>
      </c>
      <c r="C225" s="10" t="s">
        <v>178</v>
      </c>
      <c r="D225" s="16" t="s">
        <v>190</v>
      </c>
      <c r="E225" s="63" t="s">
        <v>29</v>
      </c>
      <c r="F225" s="74">
        <v>34.200000000000003</v>
      </c>
      <c r="G225" s="75">
        <v>34.200000000000003</v>
      </c>
    </row>
    <row r="226" spans="1:7" ht="37.5" x14ac:dyDescent="0.3">
      <c r="A226" s="32" t="s">
        <v>191</v>
      </c>
      <c r="B226" s="9" t="s">
        <v>25</v>
      </c>
      <c r="C226" s="10" t="s">
        <v>178</v>
      </c>
      <c r="D226" s="16" t="s">
        <v>192</v>
      </c>
      <c r="E226" s="63"/>
      <c r="F226" s="74">
        <f t="shared" si="87"/>
        <v>50</v>
      </c>
      <c r="G226" s="75">
        <f t="shared" si="87"/>
        <v>50</v>
      </c>
    </row>
    <row r="227" spans="1:7" ht="37.5" x14ac:dyDescent="0.3">
      <c r="A227" s="12" t="s">
        <v>28</v>
      </c>
      <c r="B227" s="9" t="s">
        <v>25</v>
      </c>
      <c r="C227" s="10" t="s">
        <v>178</v>
      </c>
      <c r="D227" s="16" t="s">
        <v>192</v>
      </c>
      <c r="E227" s="63" t="s">
        <v>29</v>
      </c>
      <c r="F227" s="74">
        <v>50</v>
      </c>
      <c r="G227" s="75">
        <v>50</v>
      </c>
    </row>
    <row r="228" spans="1:7" ht="37.5" x14ac:dyDescent="0.3">
      <c r="A228" s="1" t="s">
        <v>736</v>
      </c>
      <c r="B228" s="9" t="s">
        <v>25</v>
      </c>
      <c r="C228" s="10" t="s">
        <v>178</v>
      </c>
      <c r="D228" s="16" t="s">
        <v>193</v>
      </c>
      <c r="E228" s="63"/>
      <c r="F228" s="74">
        <f t="shared" ref="F228:G229" si="88">SUM(F229)</f>
        <v>10.5</v>
      </c>
      <c r="G228" s="75">
        <f t="shared" si="88"/>
        <v>10.5</v>
      </c>
    </row>
    <row r="229" spans="1:7" ht="75" x14ac:dyDescent="0.3">
      <c r="A229" s="1" t="s">
        <v>681</v>
      </c>
      <c r="B229" s="9" t="s">
        <v>25</v>
      </c>
      <c r="C229" s="10" t="s">
        <v>178</v>
      </c>
      <c r="D229" s="16" t="s">
        <v>727</v>
      </c>
      <c r="E229" s="63"/>
      <c r="F229" s="74">
        <f t="shared" si="88"/>
        <v>10.5</v>
      </c>
      <c r="G229" s="75">
        <f t="shared" si="88"/>
        <v>10.5</v>
      </c>
    </row>
    <row r="230" spans="1:7" ht="37.5" x14ac:dyDescent="0.3">
      <c r="A230" s="12" t="s">
        <v>28</v>
      </c>
      <c r="B230" s="9" t="s">
        <v>25</v>
      </c>
      <c r="C230" s="10" t="s">
        <v>178</v>
      </c>
      <c r="D230" s="10" t="s">
        <v>727</v>
      </c>
      <c r="E230" s="63" t="s">
        <v>29</v>
      </c>
      <c r="F230" s="74">
        <v>10.5</v>
      </c>
      <c r="G230" s="75">
        <v>10.5</v>
      </c>
    </row>
    <row r="231" spans="1:7" ht="20.25" x14ac:dyDescent="0.3">
      <c r="A231" s="31" t="s">
        <v>195</v>
      </c>
      <c r="B231" s="9" t="s">
        <v>25</v>
      </c>
      <c r="C231" s="10" t="s">
        <v>178</v>
      </c>
      <c r="D231" s="16" t="s">
        <v>196</v>
      </c>
      <c r="E231" s="63"/>
      <c r="F231" s="74">
        <f t="shared" ref="F231:G231" si="89">F232+F235</f>
        <v>130</v>
      </c>
      <c r="G231" s="75">
        <f t="shared" si="89"/>
        <v>130</v>
      </c>
    </row>
    <row r="232" spans="1:7" ht="37.5" x14ac:dyDescent="0.3">
      <c r="A232" s="13" t="s">
        <v>181</v>
      </c>
      <c r="B232" s="9" t="s">
        <v>25</v>
      </c>
      <c r="C232" s="10" t="s">
        <v>178</v>
      </c>
      <c r="D232" s="16" t="s">
        <v>197</v>
      </c>
      <c r="E232" s="63"/>
      <c r="F232" s="76">
        <f t="shared" ref="F232:G233" si="90">F233</f>
        <v>50</v>
      </c>
      <c r="G232" s="77">
        <f t="shared" si="90"/>
        <v>50</v>
      </c>
    </row>
    <row r="233" spans="1:7" ht="27.95" customHeight="1" x14ac:dyDescent="0.3">
      <c r="A233" s="13" t="s">
        <v>185</v>
      </c>
      <c r="B233" s="9" t="s">
        <v>198</v>
      </c>
      <c r="C233" s="10" t="s">
        <v>178</v>
      </c>
      <c r="D233" s="16" t="s">
        <v>199</v>
      </c>
      <c r="E233" s="68"/>
      <c r="F233" s="74">
        <f t="shared" si="90"/>
        <v>50</v>
      </c>
      <c r="G233" s="75">
        <f t="shared" si="90"/>
        <v>50</v>
      </c>
    </row>
    <row r="234" spans="1:7" ht="20.25" x14ac:dyDescent="0.3">
      <c r="A234" s="12" t="s">
        <v>32</v>
      </c>
      <c r="B234" s="9" t="s">
        <v>198</v>
      </c>
      <c r="C234" s="10" t="s">
        <v>178</v>
      </c>
      <c r="D234" s="16" t="s">
        <v>199</v>
      </c>
      <c r="E234" s="63" t="s">
        <v>33</v>
      </c>
      <c r="F234" s="76">
        <v>50</v>
      </c>
      <c r="G234" s="75">
        <v>50</v>
      </c>
    </row>
    <row r="235" spans="1:7" ht="37.5" x14ac:dyDescent="0.3">
      <c r="A235" s="13" t="s">
        <v>200</v>
      </c>
      <c r="B235" s="9" t="s">
        <v>198</v>
      </c>
      <c r="C235" s="10" t="s">
        <v>178</v>
      </c>
      <c r="D235" s="16" t="s">
        <v>648</v>
      </c>
      <c r="E235" s="63"/>
      <c r="F235" s="76">
        <f t="shared" ref="F235:G236" si="91">F236</f>
        <v>80</v>
      </c>
      <c r="G235" s="77">
        <f t="shared" si="91"/>
        <v>80</v>
      </c>
    </row>
    <row r="236" spans="1:7" ht="59.1" customHeight="1" x14ac:dyDescent="0.3">
      <c r="A236" s="1" t="s">
        <v>201</v>
      </c>
      <c r="B236" s="9" t="s">
        <v>198</v>
      </c>
      <c r="C236" s="10" t="s">
        <v>178</v>
      </c>
      <c r="D236" s="16" t="s">
        <v>649</v>
      </c>
      <c r="E236" s="68"/>
      <c r="F236" s="74">
        <f t="shared" si="91"/>
        <v>80</v>
      </c>
      <c r="G236" s="75">
        <f t="shared" si="91"/>
        <v>80</v>
      </c>
    </row>
    <row r="237" spans="1:7" ht="20.25" x14ac:dyDescent="0.3">
      <c r="A237" s="12" t="s">
        <v>32</v>
      </c>
      <c r="B237" s="9" t="s">
        <v>198</v>
      </c>
      <c r="C237" s="10" t="s">
        <v>178</v>
      </c>
      <c r="D237" s="16" t="s">
        <v>649</v>
      </c>
      <c r="E237" s="63" t="s">
        <v>33</v>
      </c>
      <c r="F237" s="76">
        <v>80</v>
      </c>
      <c r="G237" s="75">
        <v>80</v>
      </c>
    </row>
    <row r="238" spans="1:7" ht="29.25" customHeight="1" x14ac:dyDescent="0.3">
      <c r="A238" s="54" t="s">
        <v>202</v>
      </c>
      <c r="B238" s="66" t="s">
        <v>54</v>
      </c>
      <c r="C238" s="50" t="s">
        <v>0</v>
      </c>
      <c r="D238" s="50"/>
      <c r="E238" s="67"/>
      <c r="F238" s="78">
        <f>SUM(F239+F248+F255+F262+F278+F292)</f>
        <v>126952.2</v>
      </c>
      <c r="G238" s="79">
        <f>SUM(G239+G248+G255+G262+G278+G292)</f>
        <v>123330.40000000001</v>
      </c>
    </row>
    <row r="239" spans="1:7" ht="20.25" x14ac:dyDescent="0.3">
      <c r="A239" s="22" t="s">
        <v>203</v>
      </c>
      <c r="B239" s="6" t="s">
        <v>54</v>
      </c>
      <c r="C239" s="7" t="s">
        <v>13</v>
      </c>
      <c r="D239" s="7"/>
      <c r="E239" s="62"/>
      <c r="F239" s="74">
        <f t="shared" ref="F239:G239" si="92">+F240</f>
        <v>5311.9</v>
      </c>
      <c r="G239" s="75">
        <f t="shared" si="92"/>
        <v>5311.9</v>
      </c>
    </row>
    <row r="240" spans="1:7" ht="56.25" x14ac:dyDescent="0.3">
      <c r="A240" s="13" t="s">
        <v>165</v>
      </c>
      <c r="B240" s="9" t="s">
        <v>54</v>
      </c>
      <c r="C240" s="10" t="s">
        <v>13</v>
      </c>
      <c r="D240" s="10" t="s">
        <v>166</v>
      </c>
      <c r="E240" s="63"/>
      <c r="F240" s="76">
        <f t="shared" ref="F240:G240" si="93">F241</f>
        <v>5311.9</v>
      </c>
      <c r="G240" s="77">
        <f t="shared" si="93"/>
        <v>5311.9</v>
      </c>
    </row>
    <row r="241" spans="1:7" ht="20.25" x14ac:dyDescent="0.3">
      <c r="A241" s="13" t="s">
        <v>204</v>
      </c>
      <c r="B241" s="9" t="s">
        <v>54</v>
      </c>
      <c r="C241" s="10" t="s">
        <v>13</v>
      </c>
      <c r="D241" s="10" t="s">
        <v>167</v>
      </c>
      <c r="E241" s="63"/>
      <c r="F241" s="76">
        <f t="shared" ref="F241:G241" si="94">F242+F245</f>
        <v>5311.9</v>
      </c>
      <c r="G241" s="77">
        <f t="shared" si="94"/>
        <v>5311.9</v>
      </c>
    </row>
    <row r="242" spans="1:7" ht="37.5" x14ac:dyDescent="0.3">
      <c r="A242" s="1" t="s">
        <v>736</v>
      </c>
      <c r="B242" s="9" t="s">
        <v>54</v>
      </c>
      <c r="C242" s="10" t="s">
        <v>13</v>
      </c>
      <c r="D242" s="16" t="s">
        <v>193</v>
      </c>
      <c r="E242" s="63"/>
      <c r="F242" s="74">
        <f t="shared" ref="F242:G242" si="95">SUM(F243)</f>
        <v>2780</v>
      </c>
      <c r="G242" s="75">
        <f t="shared" si="95"/>
        <v>2780</v>
      </c>
    </row>
    <row r="243" spans="1:7" ht="37.5" x14ac:dyDescent="0.3">
      <c r="A243" s="1" t="s">
        <v>749</v>
      </c>
      <c r="B243" s="9" t="s">
        <v>54</v>
      </c>
      <c r="C243" s="10" t="s">
        <v>13</v>
      </c>
      <c r="D243" s="16" t="s">
        <v>194</v>
      </c>
      <c r="E243" s="63"/>
      <c r="F243" s="76">
        <f t="shared" ref="F243:G243" si="96">+F244</f>
        <v>2780</v>
      </c>
      <c r="G243" s="77">
        <f t="shared" si="96"/>
        <v>2780</v>
      </c>
    </row>
    <row r="244" spans="1:7" ht="20.25" x14ac:dyDescent="0.3">
      <c r="A244" s="14" t="s">
        <v>365</v>
      </c>
      <c r="B244" s="9" t="s">
        <v>54</v>
      </c>
      <c r="C244" s="10" t="s">
        <v>13</v>
      </c>
      <c r="D244" s="10" t="s">
        <v>194</v>
      </c>
      <c r="E244" s="63" t="s">
        <v>14</v>
      </c>
      <c r="F244" s="74">
        <v>2780</v>
      </c>
      <c r="G244" s="75">
        <v>2780</v>
      </c>
    </row>
    <row r="245" spans="1:7" ht="37.5" x14ac:dyDescent="0.3">
      <c r="A245" s="13" t="s">
        <v>200</v>
      </c>
      <c r="B245" s="9" t="s">
        <v>54</v>
      </c>
      <c r="C245" s="10" t="s">
        <v>13</v>
      </c>
      <c r="D245" s="16" t="s">
        <v>650</v>
      </c>
      <c r="E245" s="63"/>
      <c r="F245" s="76">
        <f t="shared" ref="F245:G245" si="97">F246</f>
        <v>2531.9</v>
      </c>
      <c r="G245" s="77">
        <f t="shared" si="97"/>
        <v>2531.9</v>
      </c>
    </row>
    <row r="246" spans="1:7" ht="37.5" x14ac:dyDescent="0.3">
      <c r="A246" s="1" t="s">
        <v>205</v>
      </c>
      <c r="B246" s="9" t="s">
        <v>54</v>
      </c>
      <c r="C246" s="10" t="s">
        <v>13</v>
      </c>
      <c r="D246" s="16" t="s">
        <v>651</v>
      </c>
      <c r="E246" s="63"/>
      <c r="F246" s="76">
        <f>SUM(F247)</f>
        <v>2531.9</v>
      </c>
      <c r="G246" s="77">
        <f>SUM(G247)</f>
        <v>2531.9</v>
      </c>
    </row>
    <row r="247" spans="1:7" ht="20.25" x14ac:dyDescent="0.3">
      <c r="A247" s="14" t="s">
        <v>365</v>
      </c>
      <c r="B247" s="9" t="s">
        <v>54</v>
      </c>
      <c r="C247" s="10" t="s">
        <v>13</v>
      </c>
      <c r="D247" s="16" t="s">
        <v>651</v>
      </c>
      <c r="E247" s="63" t="s">
        <v>14</v>
      </c>
      <c r="F247" s="74">
        <v>2531.9</v>
      </c>
      <c r="G247" s="75">
        <v>2531.9</v>
      </c>
    </row>
    <row r="248" spans="1:7" ht="20.25" x14ac:dyDescent="0.3">
      <c r="A248" s="22" t="s">
        <v>206</v>
      </c>
      <c r="B248" s="6" t="s">
        <v>54</v>
      </c>
      <c r="C248" s="7" t="s">
        <v>63</v>
      </c>
      <c r="D248" s="7"/>
      <c r="E248" s="62"/>
      <c r="F248" s="74">
        <f t="shared" ref="F248:G249" si="98">F249</f>
        <v>292</v>
      </c>
      <c r="G248" s="75">
        <f t="shared" si="98"/>
        <v>292</v>
      </c>
    </row>
    <row r="249" spans="1:7" ht="56.25" x14ac:dyDescent="0.3">
      <c r="A249" s="8" t="s">
        <v>207</v>
      </c>
      <c r="B249" s="6" t="s">
        <v>54</v>
      </c>
      <c r="C249" s="7" t="s">
        <v>63</v>
      </c>
      <c r="D249" s="7" t="s">
        <v>208</v>
      </c>
      <c r="E249" s="62"/>
      <c r="F249" s="74">
        <f t="shared" si="98"/>
        <v>292</v>
      </c>
      <c r="G249" s="75">
        <f t="shared" si="98"/>
        <v>292</v>
      </c>
    </row>
    <row r="250" spans="1:7" ht="20.25" x14ac:dyDescent="0.3">
      <c r="A250" s="8" t="s">
        <v>209</v>
      </c>
      <c r="B250" s="6" t="s">
        <v>54</v>
      </c>
      <c r="C250" s="7" t="s">
        <v>63</v>
      </c>
      <c r="D250" s="7" t="s">
        <v>210</v>
      </c>
      <c r="E250" s="62"/>
      <c r="F250" s="74">
        <f>F251</f>
        <v>292</v>
      </c>
      <c r="G250" s="75">
        <f>G251</f>
        <v>292</v>
      </c>
    </row>
    <row r="251" spans="1:7" ht="20.25" x14ac:dyDescent="0.3">
      <c r="A251" s="8" t="s">
        <v>211</v>
      </c>
      <c r="B251" s="6" t="s">
        <v>54</v>
      </c>
      <c r="C251" s="7" t="s">
        <v>63</v>
      </c>
      <c r="D251" s="7" t="s">
        <v>212</v>
      </c>
      <c r="E251" s="62"/>
      <c r="F251" s="74">
        <f t="shared" ref="F251:G251" si="99">F252</f>
        <v>292</v>
      </c>
      <c r="G251" s="75">
        <f t="shared" si="99"/>
        <v>292</v>
      </c>
    </row>
    <row r="252" spans="1:7" ht="37.5" x14ac:dyDescent="0.3">
      <c r="A252" s="8" t="s">
        <v>213</v>
      </c>
      <c r="B252" s="6" t="s">
        <v>54</v>
      </c>
      <c r="C252" s="7" t="s">
        <v>63</v>
      </c>
      <c r="D252" s="7" t="s">
        <v>214</v>
      </c>
      <c r="E252" s="62"/>
      <c r="F252" s="74">
        <f t="shared" ref="F252:G252" si="100">F253+F254</f>
        <v>292</v>
      </c>
      <c r="G252" s="75">
        <f t="shared" si="100"/>
        <v>292</v>
      </c>
    </row>
    <row r="253" spans="1:7" ht="37.5" x14ac:dyDescent="0.3">
      <c r="A253" s="12" t="s">
        <v>28</v>
      </c>
      <c r="B253" s="6" t="s">
        <v>54</v>
      </c>
      <c r="C253" s="7" t="s">
        <v>63</v>
      </c>
      <c r="D253" s="7" t="s">
        <v>214</v>
      </c>
      <c r="E253" s="62" t="s">
        <v>29</v>
      </c>
      <c r="F253" s="74">
        <v>30</v>
      </c>
      <c r="G253" s="75">
        <v>30</v>
      </c>
    </row>
    <row r="254" spans="1:7" ht="20.25" x14ac:dyDescent="0.3">
      <c r="A254" s="22" t="s">
        <v>111</v>
      </c>
      <c r="B254" s="6" t="s">
        <v>54</v>
      </c>
      <c r="C254" s="7" t="s">
        <v>63</v>
      </c>
      <c r="D254" s="7" t="s">
        <v>214</v>
      </c>
      <c r="E254" s="62" t="s">
        <v>112</v>
      </c>
      <c r="F254" s="74">
        <v>262</v>
      </c>
      <c r="G254" s="75">
        <v>262</v>
      </c>
    </row>
    <row r="255" spans="1:7" ht="20.25" x14ac:dyDescent="0.3">
      <c r="A255" s="22" t="s">
        <v>215</v>
      </c>
      <c r="B255" s="6" t="s">
        <v>54</v>
      </c>
      <c r="C255" s="7" t="s">
        <v>67</v>
      </c>
      <c r="D255" s="7"/>
      <c r="E255" s="62"/>
      <c r="F255" s="74">
        <f t="shared" ref="F255:G258" si="101">F256</f>
        <v>196.6</v>
      </c>
      <c r="G255" s="75">
        <f t="shared" si="101"/>
        <v>13696.6</v>
      </c>
    </row>
    <row r="256" spans="1:7" ht="57.75" customHeight="1" x14ac:dyDescent="0.3">
      <c r="A256" s="12" t="s">
        <v>134</v>
      </c>
      <c r="B256" s="6" t="s">
        <v>54</v>
      </c>
      <c r="C256" s="7" t="s">
        <v>67</v>
      </c>
      <c r="D256" s="7" t="s">
        <v>135</v>
      </c>
      <c r="E256" s="62"/>
      <c r="F256" s="74">
        <f t="shared" si="101"/>
        <v>196.6</v>
      </c>
      <c r="G256" s="75">
        <f t="shared" si="101"/>
        <v>13696.6</v>
      </c>
    </row>
    <row r="257" spans="1:7" ht="29.85" customHeight="1" x14ac:dyDescent="0.3">
      <c r="A257" s="12" t="s">
        <v>140</v>
      </c>
      <c r="B257" s="6" t="s">
        <v>54</v>
      </c>
      <c r="C257" s="7" t="s">
        <v>67</v>
      </c>
      <c r="D257" s="7" t="s">
        <v>141</v>
      </c>
      <c r="E257" s="62" t="s">
        <v>27</v>
      </c>
      <c r="F257" s="74">
        <f t="shared" si="101"/>
        <v>196.6</v>
      </c>
      <c r="G257" s="75">
        <f t="shared" si="101"/>
        <v>13696.6</v>
      </c>
    </row>
    <row r="258" spans="1:7" ht="37.5" x14ac:dyDescent="0.3">
      <c r="A258" s="12" t="s">
        <v>142</v>
      </c>
      <c r="B258" s="6" t="s">
        <v>54</v>
      </c>
      <c r="C258" s="7" t="s">
        <v>67</v>
      </c>
      <c r="D258" s="7" t="s">
        <v>143</v>
      </c>
      <c r="E258" s="62" t="s">
        <v>27</v>
      </c>
      <c r="F258" s="74">
        <f t="shared" si="101"/>
        <v>196.6</v>
      </c>
      <c r="G258" s="75">
        <f t="shared" si="101"/>
        <v>13696.6</v>
      </c>
    </row>
    <row r="259" spans="1:7" ht="24.75" customHeight="1" x14ac:dyDescent="0.3">
      <c r="A259" s="12" t="s">
        <v>216</v>
      </c>
      <c r="B259" s="6" t="s">
        <v>54</v>
      </c>
      <c r="C259" s="7" t="s">
        <v>67</v>
      </c>
      <c r="D259" s="7" t="s">
        <v>217</v>
      </c>
      <c r="E259" s="62" t="s">
        <v>27</v>
      </c>
      <c r="F259" s="74">
        <f t="shared" ref="F259:G259" si="102">F260+F261</f>
        <v>196.6</v>
      </c>
      <c r="G259" s="75">
        <f t="shared" si="102"/>
        <v>13696.6</v>
      </c>
    </row>
    <row r="260" spans="1:7" ht="37.5" x14ac:dyDescent="0.3">
      <c r="A260" s="12" t="s">
        <v>28</v>
      </c>
      <c r="B260" s="9" t="s">
        <v>54</v>
      </c>
      <c r="C260" s="10" t="s">
        <v>67</v>
      </c>
      <c r="D260" s="10" t="s">
        <v>217</v>
      </c>
      <c r="E260" s="63" t="s">
        <v>29</v>
      </c>
      <c r="F260" s="74">
        <v>196.6</v>
      </c>
      <c r="G260" s="75">
        <v>196.6</v>
      </c>
    </row>
    <row r="261" spans="1:7" ht="20.25" x14ac:dyDescent="0.3">
      <c r="A261" s="12" t="s">
        <v>30</v>
      </c>
      <c r="B261" s="9" t="s">
        <v>54</v>
      </c>
      <c r="C261" s="10" t="s">
        <v>67</v>
      </c>
      <c r="D261" s="10" t="s">
        <v>217</v>
      </c>
      <c r="E261" s="63" t="s">
        <v>31</v>
      </c>
      <c r="F261" s="74">
        <v>0</v>
      </c>
      <c r="G261" s="75">
        <v>13500</v>
      </c>
    </row>
    <row r="262" spans="1:7" ht="20.25" x14ac:dyDescent="0.3">
      <c r="A262" s="22" t="s">
        <v>218</v>
      </c>
      <c r="B262" s="6" t="s">
        <v>54</v>
      </c>
      <c r="C262" s="7" t="s">
        <v>219</v>
      </c>
      <c r="D262" s="7"/>
      <c r="E262" s="62"/>
      <c r="F262" s="74">
        <f t="shared" ref="F262:G264" si="103">F263</f>
        <v>26081.399999999998</v>
      </c>
      <c r="G262" s="75">
        <f t="shared" si="103"/>
        <v>15603.6</v>
      </c>
    </row>
    <row r="263" spans="1:7" ht="56.25" x14ac:dyDescent="0.3">
      <c r="A263" s="13" t="s">
        <v>220</v>
      </c>
      <c r="B263" s="9" t="s">
        <v>54</v>
      </c>
      <c r="C263" s="10" t="s">
        <v>219</v>
      </c>
      <c r="D263" s="10" t="s">
        <v>221</v>
      </c>
      <c r="E263" s="63"/>
      <c r="F263" s="74">
        <f t="shared" si="103"/>
        <v>26081.399999999998</v>
      </c>
      <c r="G263" s="75">
        <f t="shared" si="103"/>
        <v>15603.6</v>
      </c>
    </row>
    <row r="264" spans="1:7" ht="20.25" x14ac:dyDescent="0.3">
      <c r="A264" s="13" t="s">
        <v>222</v>
      </c>
      <c r="B264" s="9" t="s">
        <v>54</v>
      </c>
      <c r="C264" s="10" t="s">
        <v>219</v>
      </c>
      <c r="D264" s="10" t="s">
        <v>223</v>
      </c>
      <c r="E264" s="63"/>
      <c r="F264" s="74">
        <f t="shared" si="103"/>
        <v>26081.399999999998</v>
      </c>
      <c r="G264" s="75">
        <f t="shared" si="103"/>
        <v>15603.6</v>
      </c>
    </row>
    <row r="265" spans="1:7" ht="20.25" x14ac:dyDescent="0.3">
      <c r="A265" s="13" t="s">
        <v>224</v>
      </c>
      <c r="B265" s="9" t="s">
        <v>54</v>
      </c>
      <c r="C265" s="10" t="s">
        <v>219</v>
      </c>
      <c r="D265" s="10" t="s">
        <v>225</v>
      </c>
      <c r="E265" s="63"/>
      <c r="F265" s="74">
        <f>F266+F276+F269+F274</f>
        <v>26081.399999999998</v>
      </c>
      <c r="G265" s="75">
        <f>G266+G276+G269+G274</f>
        <v>15603.6</v>
      </c>
    </row>
    <row r="266" spans="1:7" ht="20.25" x14ac:dyDescent="0.3">
      <c r="A266" s="13" t="s">
        <v>226</v>
      </c>
      <c r="B266" s="9" t="s">
        <v>54</v>
      </c>
      <c r="C266" s="10" t="s">
        <v>219</v>
      </c>
      <c r="D266" s="10" t="s">
        <v>227</v>
      </c>
      <c r="E266" s="63"/>
      <c r="F266" s="74">
        <f>F267</f>
        <v>100</v>
      </c>
      <c r="G266" s="75">
        <f>G267</f>
        <v>0</v>
      </c>
    </row>
    <row r="267" spans="1:7" ht="37.5" x14ac:dyDescent="0.3">
      <c r="A267" s="13" t="s">
        <v>229</v>
      </c>
      <c r="B267" s="9" t="s">
        <v>54</v>
      </c>
      <c r="C267" s="10" t="s">
        <v>219</v>
      </c>
      <c r="D267" s="7" t="s">
        <v>230</v>
      </c>
      <c r="E267" s="63"/>
      <c r="F267" s="76">
        <f t="shared" ref="F267:G267" si="104">+F268</f>
        <v>100</v>
      </c>
      <c r="G267" s="77">
        <f t="shared" si="104"/>
        <v>0</v>
      </c>
    </row>
    <row r="268" spans="1:7" ht="37.5" x14ac:dyDescent="0.3">
      <c r="A268" s="12" t="s">
        <v>28</v>
      </c>
      <c r="B268" s="9" t="s">
        <v>54</v>
      </c>
      <c r="C268" s="10" t="s">
        <v>219</v>
      </c>
      <c r="D268" s="10" t="s">
        <v>230</v>
      </c>
      <c r="E268" s="63" t="s">
        <v>29</v>
      </c>
      <c r="F268" s="74">
        <v>100</v>
      </c>
      <c r="G268" s="75">
        <v>0</v>
      </c>
    </row>
    <row r="269" spans="1:7" ht="37.5" x14ac:dyDescent="0.3">
      <c r="A269" s="13" t="s">
        <v>233</v>
      </c>
      <c r="B269" s="9" t="s">
        <v>54</v>
      </c>
      <c r="C269" s="10" t="s">
        <v>219</v>
      </c>
      <c r="D269" s="10" t="s">
        <v>234</v>
      </c>
      <c r="E269" s="63"/>
      <c r="F269" s="74">
        <f t="shared" ref="F269:G269" si="105">F270+F272</f>
        <v>4400</v>
      </c>
      <c r="G269" s="75">
        <f t="shared" si="105"/>
        <v>4400</v>
      </c>
    </row>
    <row r="270" spans="1:7" ht="28.5" customHeight="1" x14ac:dyDescent="0.3">
      <c r="A270" s="13" t="s">
        <v>235</v>
      </c>
      <c r="B270" s="9" t="s">
        <v>54</v>
      </c>
      <c r="C270" s="10" t="s">
        <v>219</v>
      </c>
      <c r="D270" s="7" t="s">
        <v>236</v>
      </c>
      <c r="E270" s="63"/>
      <c r="F270" s="76">
        <f t="shared" ref="F270:G270" si="106">F271</f>
        <v>3460</v>
      </c>
      <c r="G270" s="77">
        <f t="shared" si="106"/>
        <v>3460</v>
      </c>
    </row>
    <row r="271" spans="1:7" ht="56.25" x14ac:dyDescent="0.3">
      <c r="A271" s="12" t="s">
        <v>228</v>
      </c>
      <c r="B271" s="9" t="s">
        <v>54</v>
      </c>
      <c r="C271" s="10" t="s">
        <v>219</v>
      </c>
      <c r="D271" s="10" t="s">
        <v>236</v>
      </c>
      <c r="E271" s="63" t="s">
        <v>188</v>
      </c>
      <c r="F271" s="74">
        <v>3460</v>
      </c>
      <c r="G271" s="75">
        <v>3460</v>
      </c>
    </row>
    <row r="272" spans="1:7" ht="20.25" x14ac:dyDescent="0.3">
      <c r="A272" s="13" t="s">
        <v>237</v>
      </c>
      <c r="B272" s="9" t="s">
        <v>54</v>
      </c>
      <c r="C272" s="10" t="s">
        <v>219</v>
      </c>
      <c r="D272" s="7" t="s">
        <v>238</v>
      </c>
      <c r="E272" s="63"/>
      <c r="F272" s="76">
        <f t="shared" ref="F272:G272" si="107">+F273</f>
        <v>940</v>
      </c>
      <c r="G272" s="77">
        <f t="shared" si="107"/>
        <v>940</v>
      </c>
    </row>
    <row r="273" spans="1:7" ht="37.5" x14ac:dyDescent="0.3">
      <c r="A273" s="12" t="s">
        <v>28</v>
      </c>
      <c r="B273" s="9" t="s">
        <v>54</v>
      </c>
      <c r="C273" s="10" t="s">
        <v>219</v>
      </c>
      <c r="D273" s="10" t="s">
        <v>238</v>
      </c>
      <c r="E273" s="63" t="s">
        <v>29</v>
      </c>
      <c r="F273" s="74">
        <v>940</v>
      </c>
      <c r="G273" s="75">
        <v>940</v>
      </c>
    </row>
    <row r="274" spans="1:7" ht="37.5" x14ac:dyDescent="0.3">
      <c r="A274" s="13" t="s">
        <v>239</v>
      </c>
      <c r="B274" s="9" t="s">
        <v>54</v>
      </c>
      <c r="C274" s="10" t="s">
        <v>219</v>
      </c>
      <c r="D274" s="7" t="s">
        <v>240</v>
      </c>
      <c r="E274" s="63"/>
      <c r="F274" s="76">
        <f t="shared" ref="F274:G274" si="108">F275</f>
        <v>1010.1</v>
      </c>
      <c r="G274" s="77">
        <f t="shared" si="108"/>
        <v>1010.1</v>
      </c>
    </row>
    <row r="275" spans="1:7" ht="37.5" x14ac:dyDescent="0.3">
      <c r="A275" s="12" t="s">
        <v>28</v>
      </c>
      <c r="B275" s="9" t="s">
        <v>54</v>
      </c>
      <c r="C275" s="10" t="s">
        <v>219</v>
      </c>
      <c r="D275" s="10" t="s">
        <v>240</v>
      </c>
      <c r="E275" s="63" t="s">
        <v>29</v>
      </c>
      <c r="F275" s="74">
        <v>1010.1</v>
      </c>
      <c r="G275" s="75">
        <v>1010.1</v>
      </c>
    </row>
    <row r="276" spans="1:7" ht="56.25" x14ac:dyDescent="0.3">
      <c r="A276" s="13" t="s">
        <v>231</v>
      </c>
      <c r="B276" s="9" t="s">
        <v>54</v>
      </c>
      <c r="C276" s="10" t="s">
        <v>219</v>
      </c>
      <c r="D276" s="7" t="s">
        <v>232</v>
      </c>
      <c r="E276" s="63"/>
      <c r="F276" s="76">
        <f t="shared" ref="F276:G276" si="109">+F277</f>
        <v>20571.3</v>
      </c>
      <c r="G276" s="77">
        <f t="shared" si="109"/>
        <v>10193.5</v>
      </c>
    </row>
    <row r="277" spans="1:7" ht="37.5" x14ac:dyDescent="0.3">
      <c r="A277" s="12" t="s">
        <v>28</v>
      </c>
      <c r="B277" s="9" t="s">
        <v>54</v>
      </c>
      <c r="C277" s="10" t="s">
        <v>219</v>
      </c>
      <c r="D277" s="10" t="s">
        <v>232</v>
      </c>
      <c r="E277" s="63" t="s">
        <v>29</v>
      </c>
      <c r="F277" s="74">
        <v>20571.3</v>
      </c>
      <c r="G277" s="75">
        <v>10193.5</v>
      </c>
    </row>
    <row r="278" spans="1:7" ht="20.25" x14ac:dyDescent="0.3">
      <c r="A278" s="8" t="s">
        <v>241</v>
      </c>
      <c r="B278" s="9" t="s">
        <v>54</v>
      </c>
      <c r="C278" s="10" t="s">
        <v>242</v>
      </c>
      <c r="D278" s="10"/>
      <c r="E278" s="63"/>
      <c r="F278" s="74">
        <f t="shared" ref="F278:G279" si="110">F279</f>
        <v>91187</v>
      </c>
      <c r="G278" s="75">
        <f t="shared" si="110"/>
        <v>84543</v>
      </c>
    </row>
    <row r="279" spans="1:7" ht="56.25" x14ac:dyDescent="0.3">
      <c r="A279" s="13" t="s">
        <v>220</v>
      </c>
      <c r="B279" s="9" t="s">
        <v>54</v>
      </c>
      <c r="C279" s="10" t="s">
        <v>242</v>
      </c>
      <c r="D279" s="10" t="s">
        <v>221</v>
      </c>
      <c r="E279" s="63"/>
      <c r="F279" s="74">
        <f t="shared" si="110"/>
        <v>91187</v>
      </c>
      <c r="G279" s="75">
        <f t="shared" si="110"/>
        <v>84543</v>
      </c>
    </row>
    <row r="280" spans="1:7" ht="20.25" x14ac:dyDescent="0.3">
      <c r="A280" s="13" t="s">
        <v>243</v>
      </c>
      <c r="B280" s="9" t="s">
        <v>54</v>
      </c>
      <c r="C280" s="10" t="s">
        <v>242</v>
      </c>
      <c r="D280" s="10" t="s">
        <v>244</v>
      </c>
      <c r="E280" s="63"/>
      <c r="F280" s="74">
        <f>F281+F284</f>
        <v>91187</v>
      </c>
      <c r="G280" s="75">
        <f>G281+G284</f>
        <v>84543</v>
      </c>
    </row>
    <row r="281" spans="1:7" ht="37.5" x14ac:dyDescent="0.3">
      <c r="A281" s="13" t="s">
        <v>245</v>
      </c>
      <c r="B281" s="9" t="s">
        <v>54</v>
      </c>
      <c r="C281" s="10" t="s">
        <v>242</v>
      </c>
      <c r="D281" s="10" t="s">
        <v>246</v>
      </c>
      <c r="E281" s="63"/>
      <c r="F281" s="74">
        <f>F282</f>
        <v>7000</v>
      </c>
      <c r="G281" s="75">
        <f>G282</f>
        <v>0</v>
      </c>
    </row>
    <row r="282" spans="1:7" ht="38.1" customHeight="1" x14ac:dyDescent="0.3">
      <c r="A282" s="13" t="s">
        <v>247</v>
      </c>
      <c r="B282" s="9" t="s">
        <v>54</v>
      </c>
      <c r="C282" s="10" t="s">
        <v>242</v>
      </c>
      <c r="D282" s="10" t="s">
        <v>248</v>
      </c>
      <c r="E282" s="63"/>
      <c r="F282" s="74">
        <f t="shared" ref="F282:G282" si="111">F283</f>
        <v>7000</v>
      </c>
      <c r="G282" s="75">
        <f t="shared" si="111"/>
        <v>0</v>
      </c>
    </row>
    <row r="283" spans="1:7" ht="37.5" x14ac:dyDescent="0.3">
      <c r="A283" s="12" t="s">
        <v>28</v>
      </c>
      <c r="B283" s="9" t="s">
        <v>54</v>
      </c>
      <c r="C283" s="10" t="s">
        <v>242</v>
      </c>
      <c r="D283" s="10" t="s">
        <v>248</v>
      </c>
      <c r="E283" s="63" t="s">
        <v>29</v>
      </c>
      <c r="F283" s="74">
        <v>7000</v>
      </c>
      <c r="G283" s="75">
        <v>0</v>
      </c>
    </row>
    <row r="284" spans="1:7" ht="20.25" x14ac:dyDescent="0.3">
      <c r="A284" s="13" t="s">
        <v>249</v>
      </c>
      <c r="B284" s="9" t="s">
        <v>54</v>
      </c>
      <c r="C284" s="10" t="s">
        <v>242</v>
      </c>
      <c r="D284" s="10" t="s">
        <v>250</v>
      </c>
      <c r="E284" s="63"/>
      <c r="F284" s="74">
        <f t="shared" ref="F284:G284" si="112">F285+F288+F290</f>
        <v>84187</v>
      </c>
      <c r="G284" s="75">
        <f t="shared" si="112"/>
        <v>84543</v>
      </c>
    </row>
    <row r="285" spans="1:7" ht="37.5" x14ac:dyDescent="0.3">
      <c r="A285" s="13" t="s">
        <v>251</v>
      </c>
      <c r="B285" s="9" t="s">
        <v>54</v>
      </c>
      <c r="C285" s="10" t="s">
        <v>242</v>
      </c>
      <c r="D285" s="10" t="s">
        <v>252</v>
      </c>
      <c r="E285" s="63"/>
      <c r="F285" s="74">
        <f t="shared" ref="F285:G285" si="113">F286+F287</f>
        <v>69416.099999999991</v>
      </c>
      <c r="G285" s="75">
        <f t="shared" si="113"/>
        <v>69772.099999999991</v>
      </c>
    </row>
    <row r="286" spans="1:7" ht="37.5" x14ac:dyDescent="0.3">
      <c r="A286" s="12" t="s">
        <v>28</v>
      </c>
      <c r="B286" s="9" t="s">
        <v>54</v>
      </c>
      <c r="C286" s="10" t="s">
        <v>242</v>
      </c>
      <c r="D286" s="10" t="s">
        <v>252</v>
      </c>
      <c r="E286" s="63" t="s">
        <v>29</v>
      </c>
      <c r="F286" s="74">
        <v>69393.399999999994</v>
      </c>
      <c r="G286" s="75">
        <v>69749.399999999994</v>
      </c>
    </row>
    <row r="287" spans="1:7" ht="20.25" x14ac:dyDescent="0.3">
      <c r="A287" s="12" t="s">
        <v>30</v>
      </c>
      <c r="B287" s="9" t="s">
        <v>54</v>
      </c>
      <c r="C287" s="10" t="s">
        <v>242</v>
      </c>
      <c r="D287" s="10" t="s">
        <v>252</v>
      </c>
      <c r="E287" s="63" t="s">
        <v>31</v>
      </c>
      <c r="F287" s="74">
        <v>22.7</v>
      </c>
      <c r="G287" s="75">
        <v>22.7</v>
      </c>
    </row>
    <row r="288" spans="1:7" ht="37.5" x14ac:dyDescent="0.3">
      <c r="A288" s="13" t="s">
        <v>253</v>
      </c>
      <c r="B288" s="9" t="s">
        <v>54</v>
      </c>
      <c r="C288" s="10" t="s">
        <v>242</v>
      </c>
      <c r="D288" s="10" t="s">
        <v>254</v>
      </c>
      <c r="E288" s="63"/>
      <c r="F288" s="74">
        <f t="shared" ref="F288:G290" si="114">F289</f>
        <v>11676.300000000001</v>
      </c>
      <c r="G288" s="75">
        <f t="shared" si="114"/>
        <v>11676.300000000001</v>
      </c>
    </row>
    <row r="289" spans="1:7" ht="37.5" x14ac:dyDescent="0.3">
      <c r="A289" s="12" t="s">
        <v>28</v>
      </c>
      <c r="B289" s="9" t="s">
        <v>54</v>
      </c>
      <c r="C289" s="10" t="s">
        <v>242</v>
      </c>
      <c r="D289" s="10" t="s">
        <v>254</v>
      </c>
      <c r="E289" s="63" t="s">
        <v>29</v>
      </c>
      <c r="F289" s="74">
        <v>11676.300000000001</v>
      </c>
      <c r="G289" s="75">
        <v>11676.300000000001</v>
      </c>
    </row>
    <row r="290" spans="1:7" ht="56.25" x14ac:dyDescent="0.3">
      <c r="A290" s="13" t="s">
        <v>255</v>
      </c>
      <c r="B290" s="9" t="s">
        <v>54</v>
      </c>
      <c r="C290" s="10" t="s">
        <v>242</v>
      </c>
      <c r="D290" s="10" t="s">
        <v>256</v>
      </c>
      <c r="E290" s="63"/>
      <c r="F290" s="74">
        <f t="shared" si="114"/>
        <v>3094.6000000000004</v>
      </c>
      <c r="G290" s="75">
        <f t="shared" si="114"/>
        <v>3094.6000000000004</v>
      </c>
    </row>
    <row r="291" spans="1:7" ht="37.5" x14ac:dyDescent="0.3">
      <c r="A291" s="12" t="s">
        <v>28</v>
      </c>
      <c r="B291" s="9" t="s">
        <v>54</v>
      </c>
      <c r="C291" s="10" t="s">
        <v>242</v>
      </c>
      <c r="D291" s="10" t="s">
        <v>256</v>
      </c>
      <c r="E291" s="63" t="s">
        <v>29</v>
      </c>
      <c r="F291" s="74">
        <v>3094.6000000000004</v>
      </c>
      <c r="G291" s="75">
        <v>3094.6000000000004</v>
      </c>
    </row>
    <row r="292" spans="1:7" s="28" customFormat="1" ht="20.25" x14ac:dyDescent="0.3">
      <c r="A292" s="55" t="s">
        <v>257</v>
      </c>
      <c r="B292" s="69" t="s">
        <v>54</v>
      </c>
      <c r="C292" s="48" t="s">
        <v>258</v>
      </c>
      <c r="D292" s="48"/>
      <c r="E292" s="64"/>
      <c r="F292" s="80">
        <f>+F293</f>
        <v>3883.2999999999997</v>
      </c>
      <c r="G292" s="81">
        <f>+G293</f>
        <v>3883.2999999999997</v>
      </c>
    </row>
    <row r="293" spans="1:7" s="28" customFormat="1" ht="37.5" x14ac:dyDescent="0.3">
      <c r="A293" s="21" t="s">
        <v>259</v>
      </c>
      <c r="B293" s="6" t="s">
        <v>54</v>
      </c>
      <c r="C293" s="7" t="s">
        <v>258</v>
      </c>
      <c r="D293" s="7" t="s">
        <v>260</v>
      </c>
      <c r="E293" s="62"/>
      <c r="F293" s="76">
        <f>F294+F306+F319</f>
        <v>3883.2999999999997</v>
      </c>
      <c r="G293" s="77">
        <f t="shared" ref="G293" si="115">G294+G306+G319</f>
        <v>3883.2999999999997</v>
      </c>
    </row>
    <row r="294" spans="1:7" s="28" customFormat="1" ht="24" customHeight="1" x14ac:dyDescent="0.3">
      <c r="A294" s="21" t="s">
        <v>261</v>
      </c>
      <c r="B294" s="6" t="s">
        <v>54</v>
      </c>
      <c r="C294" s="7" t="s">
        <v>258</v>
      </c>
      <c r="D294" s="7" t="s">
        <v>262</v>
      </c>
      <c r="E294" s="62"/>
      <c r="F294" s="76">
        <f t="shared" ref="F294:G294" si="116">F295</f>
        <v>440</v>
      </c>
      <c r="G294" s="77">
        <f t="shared" si="116"/>
        <v>440</v>
      </c>
    </row>
    <row r="295" spans="1:7" s="28" customFormat="1" ht="20.25" x14ac:dyDescent="0.3">
      <c r="A295" s="21" t="s">
        <v>82</v>
      </c>
      <c r="B295" s="9" t="s">
        <v>54</v>
      </c>
      <c r="C295" s="10" t="s">
        <v>258</v>
      </c>
      <c r="D295" s="7" t="s">
        <v>263</v>
      </c>
      <c r="E295" s="63"/>
      <c r="F295" s="74">
        <f t="shared" ref="F295:G295" si="117">F296+F299+F303</f>
        <v>440</v>
      </c>
      <c r="G295" s="75">
        <f t="shared" si="117"/>
        <v>440</v>
      </c>
    </row>
    <row r="296" spans="1:7" s="28" customFormat="1" ht="37.5" x14ac:dyDescent="0.3">
      <c r="A296" s="21" t="s">
        <v>264</v>
      </c>
      <c r="B296" s="9" t="s">
        <v>54</v>
      </c>
      <c r="C296" s="10" t="s">
        <v>258</v>
      </c>
      <c r="D296" s="7" t="s">
        <v>265</v>
      </c>
      <c r="E296" s="63"/>
      <c r="F296" s="74">
        <f t="shared" ref="F296:G297" si="118">F297</f>
        <v>80</v>
      </c>
      <c r="G296" s="75">
        <f t="shared" si="118"/>
        <v>80</v>
      </c>
    </row>
    <row r="297" spans="1:7" s="28" customFormat="1" ht="37.5" x14ac:dyDescent="0.3">
      <c r="A297" s="21" t="s">
        <v>266</v>
      </c>
      <c r="B297" s="9" t="s">
        <v>54</v>
      </c>
      <c r="C297" s="10" t="s">
        <v>258</v>
      </c>
      <c r="D297" s="7" t="s">
        <v>267</v>
      </c>
      <c r="E297" s="63"/>
      <c r="F297" s="74">
        <f t="shared" si="118"/>
        <v>80</v>
      </c>
      <c r="G297" s="75">
        <f t="shared" si="118"/>
        <v>80</v>
      </c>
    </row>
    <row r="298" spans="1:7" s="28" customFormat="1" ht="37.5" x14ac:dyDescent="0.3">
      <c r="A298" s="27" t="s">
        <v>28</v>
      </c>
      <c r="B298" s="9" t="s">
        <v>54</v>
      </c>
      <c r="C298" s="10" t="s">
        <v>258</v>
      </c>
      <c r="D298" s="7" t="s">
        <v>267</v>
      </c>
      <c r="E298" s="65">
        <v>240</v>
      </c>
      <c r="F298" s="76">
        <v>80</v>
      </c>
      <c r="G298" s="75">
        <v>80</v>
      </c>
    </row>
    <row r="299" spans="1:7" s="28" customFormat="1" ht="26.25" customHeight="1" x14ac:dyDescent="0.3">
      <c r="A299" s="21" t="s">
        <v>268</v>
      </c>
      <c r="B299" s="9" t="s">
        <v>54</v>
      </c>
      <c r="C299" s="10" t="s">
        <v>258</v>
      </c>
      <c r="D299" s="7" t="s">
        <v>269</v>
      </c>
      <c r="E299" s="63"/>
      <c r="F299" s="74">
        <f t="shared" ref="F299:G299" si="119">F300</f>
        <v>240</v>
      </c>
      <c r="G299" s="75">
        <f t="shared" si="119"/>
        <v>240</v>
      </c>
    </row>
    <row r="300" spans="1:7" s="28" customFormat="1" ht="37.5" x14ac:dyDescent="0.3">
      <c r="A300" s="21" t="s">
        <v>270</v>
      </c>
      <c r="B300" s="9" t="s">
        <v>54</v>
      </c>
      <c r="C300" s="10" t="s">
        <v>258</v>
      </c>
      <c r="D300" s="7" t="s">
        <v>271</v>
      </c>
      <c r="E300" s="63"/>
      <c r="F300" s="74">
        <f t="shared" ref="F300:G300" si="120">F302+F301</f>
        <v>240</v>
      </c>
      <c r="G300" s="75">
        <f t="shared" si="120"/>
        <v>240</v>
      </c>
    </row>
    <row r="301" spans="1:7" s="28" customFormat="1" ht="37.5" x14ac:dyDescent="0.3">
      <c r="A301" s="27" t="s">
        <v>28</v>
      </c>
      <c r="B301" s="9" t="s">
        <v>54</v>
      </c>
      <c r="C301" s="10" t="s">
        <v>258</v>
      </c>
      <c r="D301" s="7" t="s">
        <v>271</v>
      </c>
      <c r="E301" s="65">
        <v>240</v>
      </c>
      <c r="F301" s="76">
        <v>7</v>
      </c>
      <c r="G301" s="75">
        <v>7</v>
      </c>
    </row>
    <row r="302" spans="1:7" s="28" customFormat="1" ht="20.25" x14ac:dyDescent="0.3">
      <c r="A302" s="27" t="s">
        <v>111</v>
      </c>
      <c r="B302" s="9" t="s">
        <v>54</v>
      </c>
      <c r="C302" s="10" t="s">
        <v>258</v>
      </c>
      <c r="D302" s="7" t="s">
        <v>271</v>
      </c>
      <c r="E302" s="65">
        <v>350</v>
      </c>
      <c r="F302" s="76">
        <v>233</v>
      </c>
      <c r="G302" s="75">
        <v>233</v>
      </c>
    </row>
    <row r="303" spans="1:7" s="28" customFormat="1" ht="37.5" x14ac:dyDescent="0.3">
      <c r="A303" s="21" t="s">
        <v>276</v>
      </c>
      <c r="B303" s="9" t="s">
        <v>54</v>
      </c>
      <c r="C303" s="10" t="s">
        <v>258</v>
      </c>
      <c r="D303" s="7" t="s">
        <v>705</v>
      </c>
      <c r="E303" s="63"/>
      <c r="F303" s="74">
        <f t="shared" ref="F303:G304" si="121">F304</f>
        <v>120</v>
      </c>
      <c r="G303" s="75">
        <f t="shared" si="121"/>
        <v>120</v>
      </c>
    </row>
    <row r="304" spans="1:7" s="28" customFormat="1" ht="56.25" x14ac:dyDescent="0.3">
      <c r="A304" s="21" t="s">
        <v>706</v>
      </c>
      <c r="B304" s="9" t="s">
        <v>54</v>
      </c>
      <c r="C304" s="10" t="s">
        <v>258</v>
      </c>
      <c r="D304" s="7" t="s">
        <v>702</v>
      </c>
      <c r="E304" s="63"/>
      <c r="F304" s="74">
        <f t="shared" si="121"/>
        <v>120</v>
      </c>
      <c r="G304" s="75">
        <f t="shared" si="121"/>
        <v>120</v>
      </c>
    </row>
    <row r="305" spans="1:7" s="28" customFormat="1" ht="56.25" x14ac:dyDescent="0.3">
      <c r="A305" s="12" t="s">
        <v>228</v>
      </c>
      <c r="B305" s="9" t="s">
        <v>54</v>
      </c>
      <c r="C305" s="10" t="s">
        <v>258</v>
      </c>
      <c r="D305" s="7" t="s">
        <v>702</v>
      </c>
      <c r="E305" s="65">
        <v>810</v>
      </c>
      <c r="F305" s="76">
        <v>120</v>
      </c>
      <c r="G305" s="75">
        <v>120</v>
      </c>
    </row>
    <row r="306" spans="1:7" s="28" customFormat="1" ht="20.25" x14ac:dyDescent="0.3">
      <c r="A306" s="21" t="s">
        <v>272</v>
      </c>
      <c r="B306" s="6" t="s">
        <v>54</v>
      </c>
      <c r="C306" s="7" t="s">
        <v>258</v>
      </c>
      <c r="D306" s="7" t="s">
        <v>273</v>
      </c>
      <c r="E306" s="62"/>
      <c r="F306" s="76">
        <f t="shared" ref="F306:G306" si="122">F307</f>
        <v>2943.2999999999997</v>
      </c>
      <c r="G306" s="77">
        <f t="shared" si="122"/>
        <v>2943.2999999999997</v>
      </c>
    </row>
    <row r="307" spans="1:7" s="28" customFormat="1" ht="20.25" x14ac:dyDescent="0.3">
      <c r="A307" s="21" t="s">
        <v>274</v>
      </c>
      <c r="B307" s="9" t="s">
        <v>54</v>
      </c>
      <c r="C307" s="10" t="s">
        <v>258</v>
      </c>
      <c r="D307" s="7" t="s">
        <v>275</v>
      </c>
      <c r="E307" s="63"/>
      <c r="F307" s="74">
        <f>F308+F315+F317</f>
        <v>2943.2999999999997</v>
      </c>
      <c r="G307" s="75">
        <f t="shared" ref="G307" si="123">G308+G315+G317</f>
        <v>2943.2999999999997</v>
      </c>
    </row>
    <row r="308" spans="1:7" s="28" customFormat="1" ht="37.5" x14ac:dyDescent="0.3">
      <c r="A308" s="21" t="s">
        <v>276</v>
      </c>
      <c r="B308" s="9" t="s">
        <v>54</v>
      </c>
      <c r="C308" s="10" t="s">
        <v>258</v>
      </c>
      <c r="D308" s="7" t="s">
        <v>277</v>
      </c>
      <c r="E308" s="63"/>
      <c r="F308" s="74">
        <f>F309+F311+F313</f>
        <v>1070.5999999999999</v>
      </c>
      <c r="G308" s="75">
        <f t="shared" ref="G308" si="124">G309+G311+G313</f>
        <v>1070.5999999999999</v>
      </c>
    </row>
    <row r="309" spans="1:7" s="28" customFormat="1" ht="37.5" x14ac:dyDescent="0.3">
      <c r="A309" s="21" t="s">
        <v>278</v>
      </c>
      <c r="B309" s="9" t="s">
        <v>54</v>
      </c>
      <c r="C309" s="10" t="s">
        <v>258</v>
      </c>
      <c r="D309" s="7" t="s">
        <v>279</v>
      </c>
      <c r="E309" s="63"/>
      <c r="F309" s="74">
        <f t="shared" ref="F309:G309" si="125">F310</f>
        <v>493.4</v>
      </c>
      <c r="G309" s="75">
        <f t="shared" si="125"/>
        <v>493.4</v>
      </c>
    </row>
    <row r="310" spans="1:7" s="28" customFormat="1" ht="56.25" x14ac:dyDescent="0.3">
      <c r="A310" s="12" t="s">
        <v>228</v>
      </c>
      <c r="B310" s="9" t="s">
        <v>54</v>
      </c>
      <c r="C310" s="10" t="s">
        <v>258</v>
      </c>
      <c r="D310" s="7" t="s">
        <v>279</v>
      </c>
      <c r="E310" s="63" t="s">
        <v>188</v>
      </c>
      <c r="F310" s="74">
        <v>493.4</v>
      </c>
      <c r="G310" s="75">
        <v>493.4</v>
      </c>
    </row>
    <row r="311" spans="1:7" s="28" customFormat="1" ht="43.5" customHeight="1" x14ac:dyDescent="0.3">
      <c r="A311" s="21" t="s">
        <v>280</v>
      </c>
      <c r="B311" s="9" t="s">
        <v>54</v>
      </c>
      <c r="C311" s="10" t="s">
        <v>258</v>
      </c>
      <c r="D311" s="7" t="s">
        <v>281</v>
      </c>
      <c r="E311" s="63"/>
      <c r="F311" s="74">
        <f t="shared" ref="F311:G311" si="126">F312</f>
        <v>441</v>
      </c>
      <c r="G311" s="75">
        <f t="shared" si="126"/>
        <v>441</v>
      </c>
    </row>
    <row r="312" spans="1:7" s="28" customFormat="1" ht="56.25" x14ac:dyDescent="0.3">
      <c r="A312" s="12" t="s">
        <v>228</v>
      </c>
      <c r="B312" s="9" t="s">
        <v>54</v>
      </c>
      <c r="C312" s="10" t="s">
        <v>258</v>
      </c>
      <c r="D312" s="7" t="s">
        <v>281</v>
      </c>
      <c r="E312" s="63" t="s">
        <v>188</v>
      </c>
      <c r="F312" s="74">
        <v>441</v>
      </c>
      <c r="G312" s="75">
        <v>441</v>
      </c>
    </row>
    <row r="313" spans="1:7" s="28" customFormat="1" ht="56.25" x14ac:dyDescent="0.3">
      <c r="A313" s="21" t="s">
        <v>282</v>
      </c>
      <c r="B313" s="9" t="s">
        <v>54</v>
      </c>
      <c r="C313" s="10" t="s">
        <v>258</v>
      </c>
      <c r="D313" s="7" t="s">
        <v>283</v>
      </c>
      <c r="E313" s="63"/>
      <c r="F313" s="74">
        <f t="shared" ref="F313:G313" si="127">F314</f>
        <v>136.19999999999999</v>
      </c>
      <c r="G313" s="75">
        <f t="shared" si="127"/>
        <v>136.19999999999999</v>
      </c>
    </row>
    <row r="314" spans="1:7" s="28" customFormat="1" ht="56.25" x14ac:dyDescent="0.3">
      <c r="A314" s="12" t="s">
        <v>228</v>
      </c>
      <c r="B314" s="9" t="s">
        <v>54</v>
      </c>
      <c r="C314" s="10" t="s">
        <v>258</v>
      </c>
      <c r="D314" s="7" t="s">
        <v>283</v>
      </c>
      <c r="E314" s="63" t="s">
        <v>188</v>
      </c>
      <c r="F314" s="74">
        <v>136.19999999999999</v>
      </c>
      <c r="G314" s="75">
        <v>136.19999999999999</v>
      </c>
    </row>
    <row r="315" spans="1:7" s="28" customFormat="1" ht="56.25" x14ac:dyDescent="0.3">
      <c r="A315" s="21" t="s">
        <v>284</v>
      </c>
      <c r="B315" s="9" t="s">
        <v>54</v>
      </c>
      <c r="C315" s="10" t="s">
        <v>258</v>
      </c>
      <c r="D315" s="7" t="s">
        <v>285</v>
      </c>
      <c r="E315" s="63"/>
      <c r="F315" s="74">
        <f t="shared" ref="F315:G317" si="128">F316</f>
        <v>968.69999999999993</v>
      </c>
      <c r="G315" s="75">
        <f t="shared" si="128"/>
        <v>968.69999999999993</v>
      </c>
    </row>
    <row r="316" spans="1:7" s="28" customFormat="1" ht="56.25" x14ac:dyDescent="0.3">
      <c r="A316" s="12" t="s">
        <v>228</v>
      </c>
      <c r="B316" s="9" t="s">
        <v>54</v>
      </c>
      <c r="C316" s="10" t="s">
        <v>258</v>
      </c>
      <c r="D316" s="7" t="s">
        <v>285</v>
      </c>
      <c r="E316" s="63" t="s">
        <v>188</v>
      </c>
      <c r="F316" s="74">
        <v>968.69999999999993</v>
      </c>
      <c r="G316" s="75">
        <v>968.69999999999993</v>
      </c>
    </row>
    <row r="317" spans="1:7" s="47" customFormat="1" ht="43.5" customHeight="1" x14ac:dyDescent="0.3">
      <c r="A317" s="21" t="s">
        <v>773</v>
      </c>
      <c r="B317" s="9" t="s">
        <v>54</v>
      </c>
      <c r="C317" s="10" t="s">
        <v>258</v>
      </c>
      <c r="D317" s="7" t="s">
        <v>774</v>
      </c>
      <c r="E317" s="63"/>
      <c r="F317" s="74">
        <f t="shared" si="128"/>
        <v>904</v>
      </c>
      <c r="G317" s="75">
        <f t="shared" si="128"/>
        <v>904</v>
      </c>
    </row>
    <row r="318" spans="1:7" s="47" customFormat="1" ht="56.25" x14ac:dyDescent="0.3">
      <c r="A318" s="12" t="s">
        <v>228</v>
      </c>
      <c r="B318" s="9" t="s">
        <v>54</v>
      </c>
      <c r="C318" s="10" t="s">
        <v>258</v>
      </c>
      <c r="D318" s="7" t="s">
        <v>774</v>
      </c>
      <c r="E318" s="63" t="s">
        <v>188</v>
      </c>
      <c r="F318" s="74">
        <v>904</v>
      </c>
      <c r="G318" s="75">
        <v>904</v>
      </c>
    </row>
    <row r="319" spans="1:7" s="47" customFormat="1" ht="20.25" x14ac:dyDescent="0.3">
      <c r="A319" s="12" t="s">
        <v>775</v>
      </c>
      <c r="B319" s="9" t="s">
        <v>54</v>
      </c>
      <c r="C319" s="10" t="s">
        <v>258</v>
      </c>
      <c r="D319" s="7" t="s">
        <v>712</v>
      </c>
      <c r="E319" s="63"/>
      <c r="F319" s="74">
        <f>F320</f>
        <v>500</v>
      </c>
      <c r="G319" s="75">
        <f t="shared" ref="G319" si="129">G320</f>
        <v>500</v>
      </c>
    </row>
    <row r="320" spans="1:7" s="28" customFormat="1" ht="37.5" x14ac:dyDescent="0.3">
      <c r="A320" s="21" t="s">
        <v>549</v>
      </c>
      <c r="B320" s="9" t="s">
        <v>54</v>
      </c>
      <c r="C320" s="10" t="s">
        <v>258</v>
      </c>
      <c r="D320" s="7" t="s">
        <v>718</v>
      </c>
      <c r="E320" s="63"/>
      <c r="F320" s="74">
        <f t="shared" ref="F320:G320" si="130">F321</f>
        <v>500</v>
      </c>
      <c r="G320" s="75">
        <f t="shared" si="130"/>
        <v>500</v>
      </c>
    </row>
    <row r="321" spans="1:7" s="28" customFormat="1" ht="37.5" x14ac:dyDescent="0.3">
      <c r="A321" s="21" t="s">
        <v>640</v>
      </c>
      <c r="B321" s="9" t="s">
        <v>54</v>
      </c>
      <c r="C321" s="10" t="s">
        <v>258</v>
      </c>
      <c r="D321" s="7" t="s">
        <v>724</v>
      </c>
      <c r="E321" s="63"/>
      <c r="F321" s="74">
        <f t="shared" ref="F321:G321" si="131">+F323+F322</f>
        <v>500</v>
      </c>
      <c r="G321" s="75">
        <f t="shared" si="131"/>
        <v>500</v>
      </c>
    </row>
    <row r="322" spans="1:7" s="28" customFormat="1" ht="37.5" x14ac:dyDescent="0.3">
      <c r="A322" s="27" t="s">
        <v>28</v>
      </c>
      <c r="B322" s="9" t="s">
        <v>54</v>
      </c>
      <c r="C322" s="10" t="s">
        <v>258</v>
      </c>
      <c r="D322" s="7" t="s">
        <v>724</v>
      </c>
      <c r="E322" s="65">
        <v>240</v>
      </c>
      <c r="F322" s="76">
        <v>50</v>
      </c>
      <c r="G322" s="75">
        <v>50</v>
      </c>
    </row>
    <row r="323" spans="1:7" s="28" customFormat="1" ht="20.25" x14ac:dyDescent="0.3">
      <c r="A323" s="27" t="s">
        <v>111</v>
      </c>
      <c r="B323" s="9" t="s">
        <v>54</v>
      </c>
      <c r="C323" s="10" t="s">
        <v>258</v>
      </c>
      <c r="D323" s="7" t="s">
        <v>724</v>
      </c>
      <c r="E323" s="65">
        <v>350</v>
      </c>
      <c r="F323" s="76">
        <v>450</v>
      </c>
      <c r="G323" s="75">
        <v>450</v>
      </c>
    </row>
    <row r="324" spans="1:7" ht="27.2" customHeight="1" x14ac:dyDescent="0.3">
      <c r="A324" s="54" t="s">
        <v>286</v>
      </c>
      <c r="B324" s="66" t="s">
        <v>63</v>
      </c>
      <c r="C324" s="50" t="s">
        <v>0</v>
      </c>
      <c r="D324" s="50"/>
      <c r="E324" s="67"/>
      <c r="F324" s="78">
        <f>F325+F338+F352+F379</f>
        <v>129399.5</v>
      </c>
      <c r="G324" s="79">
        <f>G325+G338+G352+G379</f>
        <v>142019.9</v>
      </c>
    </row>
    <row r="325" spans="1:7" s="28" customFormat="1" ht="20.25" x14ac:dyDescent="0.3">
      <c r="A325" s="8" t="s">
        <v>287</v>
      </c>
      <c r="B325" s="9" t="s">
        <v>63</v>
      </c>
      <c r="C325" s="10" t="s">
        <v>13</v>
      </c>
      <c r="D325" s="10"/>
      <c r="E325" s="63"/>
      <c r="F325" s="80">
        <f>+F326+F331</f>
        <v>10500</v>
      </c>
      <c r="G325" s="81">
        <f>+G326+G331</f>
        <v>10500</v>
      </c>
    </row>
    <row r="326" spans="1:7" ht="56.25" x14ac:dyDescent="0.3">
      <c r="A326" s="12" t="s">
        <v>288</v>
      </c>
      <c r="B326" s="6" t="s">
        <v>63</v>
      </c>
      <c r="C326" s="7" t="s">
        <v>13</v>
      </c>
      <c r="D326" s="7" t="s">
        <v>289</v>
      </c>
      <c r="E326" s="62"/>
      <c r="F326" s="74">
        <f>F327</f>
        <v>5000</v>
      </c>
      <c r="G326" s="75">
        <f>G327</f>
        <v>5000</v>
      </c>
    </row>
    <row r="327" spans="1:7" ht="20.25" x14ac:dyDescent="0.3">
      <c r="A327" s="13" t="s">
        <v>290</v>
      </c>
      <c r="B327" s="6" t="s">
        <v>63</v>
      </c>
      <c r="C327" s="7" t="s">
        <v>13</v>
      </c>
      <c r="D327" s="7" t="s">
        <v>291</v>
      </c>
      <c r="E327" s="62" t="s">
        <v>27</v>
      </c>
      <c r="F327" s="74">
        <f t="shared" ref="F327:G329" si="132">F328</f>
        <v>5000</v>
      </c>
      <c r="G327" s="75">
        <f t="shared" si="132"/>
        <v>5000</v>
      </c>
    </row>
    <row r="328" spans="1:7" ht="37.5" x14ac:dyDescent="0.3">
      <c r="A328" s="15" t="s">
        <v>245</v>
      </c>
      <c r="B328" s="6" t="s">
        <v>63</v>
      </c>
      <c r="C328" s="7" t="s">
        <v>13</v>
      </c>
      <c r="D328" s="7" t="s">
        <v>292</v>
      </c>
      <c r="E328" s="62" t="s">
        <v>27</v>
      </c>
      <c r="F328" s="74">
        <f t="shared" si="132"/>
        <v>5000</v>
      </c>
      <c r="G328" s="75">
        <f t="shared" si="132"/>
        <v>5000</v>
      </c>
    </row>
    <row r="329" spans="1:7" ht="20.25" x14ac:dyDescent="0.3">
      <c r="A329" s="13" t="s">
        <v>293</v>
      </c>
      <c r="B329" s="9" t="s">
        <v>63</v>
      </c>
      <c r="C329" s="10" t="s">
        <v>13</v>
      </c>
      <c r="D329" s="19" t="s">
        <v>294</v>
      </c>
      <c r="E329" s="63"/>
      <c r="F329" s="74">
        <f t="shared" si="132"/>
        <v>5000</v>
      </c>
      <c r="G329" s="75">
        <f t="shared" si="132"/>
        <v>5000</v>
      </c>
    </row>
    <row r="330" spans="1:7" ht="37.5" x14ac:dyDescent="0.3">
      <c r="A330" s="12" t="s">
        <v>28</v>
      </c>
      <c r="B330" s="9" t="s">
        <v>63</v>
      </c>
      <c r="C330" s="10" t="s">
        <v>13</v>
      </c>
      <c r="D330" s="19" t="s">
        <v>294</v>
      </c>
      <c r="E330" s="63" t="s">
        <v>29</v>
      </c>
      <c r="F330" s="74">
        <v>5000</v>
      </c>
      <c r="G330" s="75">
        <v>5000</v>
      </c>
    </row>
    <row r="331" spans="1:7" ht="58.5" customHeight="1" x14ac:dyDescent="0.3">
      <c r="A331" s="12" t="s">
        <v>134</v>
      </c>
      <c r="B331" s="6" t="s">
        <v>63</v>
      </c>
      <c r="C331" s="7" t="s">
        <v>13</v>
      </c>
      <c r="D331" s="7" t="s">
        <v>135</v>
      </c>
      <c r="E331" s="62"/>
      <c r="F331" s="74">
        <f t="shared" ref="F331:G332" si="133">+F332</f>
        <v>5500</v>
      </c>
      <c r="G331" s="75">
        <f t="shared" si="133"/>
        <v>5500</v>
      </c>
    </row>
    <row r="332" spans="1:7" ht="30" customHeight="1" x14ac:dyDescent="0.3">
      <c r="A332" s="12" t="s">
        <v>140</v>
      </c>
      <c r="B332" s="6" t="s">
        <v>63</v>
      </c>
      <c r="C332" s="7" t="s">
        <v>13</v>
      </c>
      <c r="D332" s="7" t="s">
        <v>141</v>
      </c>
      <c r="E332" s="62"/>
      <c r="F332" s="74">
        <f t="shared" si="133"/>
        <v>5500</v>
      </c>
      <c r="G332" s="75">
        <f t="shared" si="133"/>
        <v>5500</v>
      </c>
    </row>
    <row r="333" spans="1:7" ht="37.5" x14ac:dyDescent="0.3">
      <c r="A333" s="12" t="s">
        <v>142</v>
      </c>
      <c r="B333" s="6" t="s">
        <v>63</v>
      </c>
      <c r="C333" s="7" t="s">
        <v>13</v>
      </c>
      <c r="D333" s="7" t="s">
        <v>143</v>
      </c>
      <c r="E333" s="62" t="s">
        <v>27</v>
      </c>
      <c r="F333" s="74">
        <f t="shared" ref="F333:G333" si="134">F334+F336</f>
        <v>5500</v>
      </c>
      <c r="G333" s="75">
        <f t="shared" si="134"/>
        <v>5500</v>
      </c>
    </row>
    <row r="334" spans="1:7" ht="20.25" customHeight="1" x14ac:dyDescent="0.3">
      <c r="A334" s="12" t="s">
        <v>635</v>
      </c>
      <c r="B334" s="6" t="s">
        <v>63</v>
      </c>
      <c r="C334" s="7" t="s">
        <v>13</v>
      </c>
      <c r="D334" s="7" t="s">
        <v>295</v>
      </c>
      <c r="E334" s="62" t="s">
        <v>27</v>
      </c>
      <c r="F334" s="74">
        <f t="shared" ref="F334:G334" si="135">F335</f>
        <v>1000</v>
      </c>
      <c r="G334" s="75">
        <f t="shared" si="135"/>
        <v>1000</v>
      </c>
    </row>
    <row r="335" spans="1:7" ht="37.5" x14ac:dyDescent="0.3">
      <c r="A335" s="12" t="s">
        <v>28</v>
      </c>
      <c r="B335" s="9" t="s">
        <v>63</v>
      </c>
      <c r="C335" s="10" t="s">
        <v>13</v>
      </c>
      <c r="D335" s="10" t="s">
        <v>295</v>
      </c>
      <c r="E335" s="63" t="s">
        <v>29</v>
      </c>
      <c r="F335" s="74">
        <v>1000</v>
      </c>
      <c r="G335" s="75">
        <v>1000</v>
      </c>
    </row>
    <row r="336" spans="1:7" ht="37.5" x14ac:dyDescent="0.3">
      <c r="A336" s="13" t="s">
        <v>296</v>
      </c>
      <c r="B336" s="6" t="s">
        <v>63</v>
      </c>
      <c r="C336" s="7" t="s">
        <v>13</v>
      </c>
      <c r="D336" s="7" t="s">
        <v>297</v>
      </c>
      <c r="E336" s="62" t="s">
        <v>27</v>
      </c>
      <c r="F336" s="74">
        <f t="shared" ref="F336:G336" si="136">F337</f>
        <v>4500</v>
      </c>
      <c r="G336" s="75">
        <f t="shared" si="136"/>
        <v>4500</v>
      </c>
    </row>
    <row r="337" spans="1:7" ht="37.5" x14ac:dyDescent="0.3">
      <c r="A337" s="12" t="s">
        <v>28</v>
      </c>
      <c r="B337" s="9" t="s">
        <v>63</v>
      </c>
      <c r="C337" s="10" t="s">
        <v>13</v>
      </c>
      <c r="D337" s="10" t="s">
        <v>297</v>
      </c>
      <c r="E337" s="63" t="s">
        <v>29</v>
      </c>
      <c r="F337" s="74">
        <v>4500</v>
      </c>
      <c r="G337" s="75">
        <v>4500</v>
      </c>
    </row>
    <row r="338" spans="1:7" ht="20.25" x14ac:dyDescent="0.3">
      <c r="A338" s="8" t="s">
        <v>298</v>
      </c>
      <c r="B338" s="9" t="s">
        <v>63</v>
      </c>
      <c r="C338" s="10" t="s">
        <v>1</v>
      </c>
      <c r="D338" s="10"/>
      <c r="E338" s="63"/>
      <c r="F338" s="76">
        <f t="shared" ref="F338:G338" si="137">+F339</f>
        <v>8722.2999999999993</v>
      </c>
      <c r="G338" s="77">
        <f t="shared" si="137"/>
        <v>11332.3</v>
      </c>
    </row>
    <row r="339" spans="1:7" ht="56.25" x14ac:dyDescent="0.3">
      <c r="A339" s="13" t="s">
        <v>288</v>
      </c>
      <c r="B339" s="9" t="s">
        <v>63</v>
      </c>
      <c r="C339" s="10" t="s">
        <v>1</v>
      </c>
      <c r="D339" s="10" t="s">
        <v>289</v>
      </c>
      <c r="E339" s="63"/>
      <c r="F339" s="76">
        <f t="shared" ref="F339:G339" si="138">F340</f>
        <v>8722.2999999999993</v>
      </c>
      <c r="G339" s="77">
        <f t="shared" si="138"/>
        <v>11332.3</v>
      </c>
    </row>
    <row r="340" spans="1:7" ht="37.5" x14ac:dyDescent="0.3">
      <c r="A340" s="13" t="s">
        <v>299</v>
      </c>
      <c r="B340" s="9" t="s">
        <v>63</v>
      </c>
      <c r="C340" s="10" t="s">
        <v>1</v>
      </c>
      <c r="D340" s="10" t="s">
        <v>300</v>
      </c>
      <c r="E340" s="63"/>
      <c r="F340" s="76">
        <f>F341+F346+F349</f>
        <v>8722.2999999999993</v>
      </c>
      <c r="G340" s="77">
        <f>G341+G346+G349</f>
        <v>11332.3</v>
      </c>
    </row>
    <row r="341" spans="1:7" ht="37.5" x14ac:dyDescent="0.3">
      <c r="A341" s="13" t="s">
        <v>245</v>
      </c>
      <c r="B341" s="9" t="s">
        <v>63</v>
      </c>
      <c r="C341" s="10" t="s">
        <v>1</v>
      </c>
      <c r="D341" s="10" t="s">
        <v>301</v>
      </c>
      <c r="E341" s="63"/>
      <c r="F341" s="74">
        <f>F342+F344</f>
        <v>3604.8</v>
      </c>
      <c r="G341" s="75">
        <f t="shared" ref="G341" si="139">G342+G344</f>
        <v>6214.8</v>
      </c>
    </row>
    <row r="342" spans="1:7" ht="37.5" x14ac:dyDescent="0.3">
      <c r="A342" s="13" t="s">
        <v>302</v>
      </c>
      <c r="B342" s="9" t="s">
        <v>63</v>
      </c>
      <c r="C342" s="10" t="s">
        <v>1</v>
      </c>
      <c r="D342" s="10" t="s">
        <v>303</v>
      </c>
      <c r="E342" s="63"/>
      <c r="F342" s="74">
        <f t="shared" ref="F342:G344" si="140">F343</f>
        <v>3168.1000000000004</v>
      </c>
      <c r="G342" s="75">
        <f t="shared" si="140"/>
        <v>4527.3</v>
      </c>
    </row>
    <row r="343" spans="1:7" ht="37.5" x14ac:dyDescent="0.3">
      <c r="A343" s="12" t="s">
        <v>28</v>
      </c>
      <c r="B343" s="9" t="s">
        <v>63</v>
      </c>
      <c r="C343" s="10" t="s">
        <v>1</v>
      </c>
      <c r="D343" s="10" t="s">
        <v>303</v>
      </c>
      <c r="E343" s="63" t="s">
        <v>29</v>
      </c>
      <c r="F343" s="74">
        <v>3168.1000000000004</v>
      </c>
      <c r="G343" s="75">
        <v>4527.3</v>
      </c>
    </row>
    <row r="344" spans="1:7" ht="20.25" customHeight="1" x14ac:dyDescent="0.3">
      <c r="A344" s="13" t="s">
        <v>764</v>
      </c>
      <c r="B344" s="9" t="s">
        <v>63</v>
      </c>
      <c r="C344" s="10" t="s">
        <v>1</v>
      </c>
      <c r="D344" s="10" t="s">
        <v>767</v>
      </c>
      <c r="E344" s="63"/>
      <c r="F344" s="74">
        <f t="shared" si="140"/>
        <v>436.7</v>
      </c>
      <c r="G344" s="75">
        <f t="shared" si="140"/>
        <v>1687.5</v>
      </c>
    </row>
    <row r="345" spans="1:7" ht="20.25" x14ac:dyDescent="0.3">
      <c r="A345" s="12" t="s">
        <v>765</v>
      </c>
      <c r="B345" s="9" t="s">
        <v>63</v>
      </c>
      <c r="C345" s="10" t="s">
        <v>1</v>
      </c>
      <c r="D345" s="10" t="s">
        <v>767</v>
      </c>
      <c r="E345" s="63" t="s">
        <v>766</v>
      </c>
      <c r="F345" s="74">
        <v>436.7</v>
      </c>
      <c r="G345" s="75">
        <v>1687.5</v>
      </c>
    </row>
    <row r="346" spans="1:7" ht="20.25" x14ac:dyDescent="0.3">
      <c r="A346" s="33" t="s">
        <v>304</v>
      </c>
      <c r="B346" s="9" t="s">
        <v>63</v>
      </c>
      <c r="C346" s="10" t="s">
        <v>1</v>
      </c>
      <c r="D346" s="10" t="s">
        <v>305</v>
      </c>
      <c r="E346" s="63"/>
      <c r="F346" s="74">
        <f>F347</f>
        <v>3000</v>
      </c>
      <c r="G346" s="75">
        <f>G347</f>
        <v>3000</v>
      </c>
    </row>
    <row r="347" spans="1:7" ht="24.75" customHeight="1" x14ac:dyDescent="0.3">
      <c r="A347" s="21" t="s">
        <v>703</v>
      </c>
      <c r="B347" s="9" t="s">
        <v>63</v>
      </c>
      <c r="C347" s="10" t="s">
        <v>1</v>
      </c>
      <c r="D347" s="10" t="s">
        <v>704</v>
      </c>
      <c r="E347" s="63"/>
      <c r="F347" s="74">
        <f t="shared" ref="F347:G347" si="141">F348</f>
        <v>3000</v>
      </c>
      <c r="G347" s="75">
        <f t="shared" si="141"/>
        <v>3000</v>
      </c>
    </row>
    <row r="348" spans="1:7" ht="56.25" x14ac:dyDescent="0.3">
      <c r="A348" s="12" t="s">
        <v>228</v>
      </c>
      <c r="B348" s="9" t="s">
        <v>63</v>
      </c>
      <c r="C348" s="10" t="s">
        <v>1</v>
      </c>
      <c r="D348" s="10" t="s">
        <v>704</v>
      </c>
      <c r="E348" s="63" t="s">
        <v>188</v>
      </c>
      <c r="F348" s="74">
        <v>3000</v>
      </c>
      <c r="G348" s="75">
        <v>3000</v>
      </c>
    </row>
    <row r="349" spans="1:7" ht="20.25" x14ac:dyDescent="0.3">
      <c r="A349" s="33" t="s">
        <v>306</v>
      </c>
      <c r="B349" s="9" t="s">
        <v>63</v>
      </c>
      <c r="C349" s="10" t="s">
        <v>1</v>
      </c>
      <c r="D349" s="10" t="s">
        <v>307</v>
      </c>
      <c r="E349" s="63"/>
      <c r="F349" s="74">
        <f t="shared" ref="F349:G350" si="142">F350</f>
        <v>2117.5</v>
      </c>
      <c r="G349" s="75">
        <f t="shared" si="142"/>
        <v>2117.5</v>
      </c>
    </row>
    <row r="350" spans="1:7" ht="20.25" x14ac:dyDescent="0.3">
      <c r="A350" s="33" t="s">
        <v>308</v>
      </c>
      <c r="B350" s="9" t="s">
        <v>63</v>
      </c>
      <c r="C350" s="10" t="s">
        <v>1</v>
      </c>
      <c r="D350" s="10" t="s">
        <v>309</v>
      </c>
      <c r="E350" s="63"/>
      <c r="F350" s="74">
        <f t="shared" si="142"/>
        <v>2117.5</v>
      </c>
      <c r="G350" s="75">
        <f t="shared" si="142"/>
        <v>2117.5</v>
      </c>
    </row>
    <row r="351" spans="1:7" ht="37.5" x14ac:dyDescent="0.3">
      <c r="A351" s="12" t="s">
        <v>28</v>
      </c>
      <c r="B351" s="9" t="s">
        <v>63</v>
      </c>
      <c r="C351" s="10" t="s">
        <v>1</v>
      </c>
      <c r="D351" s="10" t="s">
        <v>309</v>
      </c>
      <c r="E351" s="63" t="s">
        <v>29</v>
      </c>
      <c r="F351" s="74">
        <v>2117.5</v>
      </c>
      <c r="G351" s="75">
        <v>2117.5</v>
      </c>
    </row>
    <row r="352" spans="1:7" ht="20.25" x14ac:dyDescent="0.3">
      <c r="A352" s="8" t="s">
        <v>310</v>
      </c>
      <c r="B352" s="9" t="s">
        <v>63</v>
      </c>
      <c r="C352" s="10" t="s">
        <v>25</v>
      </c>
      <c r="D352" s="10"/>
      <c r="E352" s="63"/>
      <c r="F352" s="76">
        <f>F353</f>
        <v>85611.8</v>
      </c>
      <c r="G352" s="77">
        <f>G353</f>
        <v>95989.4</v>
      </c>
    </row>
    <row r="353" spans="1:7" ht="56.25" x14ac:dyDescent="0.3">
      <c r="A353" s="13" t="s">
        <v>288</v>
      </c>
      <c r="B353" s="9" t="s">
        <v>63</v>
      </c>
      <c r="C353" s="10" t="s">
        <v>25</v>
      </c>
      <c r="D353" s="10" t="s">
        <v>289</v>
      </c>
      <c r="E353" s="63"/>
      <c r="F353" s="74">
        <f>F354+F358</f>
        <v>85611.8</v>
      </c>
      <c r="G353" s="75">
        <f>G354+G358</f>
        <v>95989.4</v>
      </c>
    </row>
    <row r="354" spans="1:7" ht="20.25" x14ac:dyDescent="0.3">
      <c r="A354" s="13" t="s">
        <v>312</v>
      </c>
      <c r="B354" s="9" t="s">
        <v>63</v>
      </c>
      <c r="C354" s="10" t="s">
        <v>25</v>
      </c>
      <c r="D354" s="10" t="s">
        <v>313</v>
      </c>
      <c r="E354" s="63"/>
      <c r="F354" s="74">
        <f>F355</f>
        <v>200</v>
      </c>
      <c r="G354" s="75">
        <f>G355</f>
        <v>200</v>
      </c>
    </row>
    <row r="355" spans="1:7" ht="37.5" x14ac:dyDescent="0.3">
      <c r="A355" s="13" t="s">
        <v>245</v>
      </c>
      <c r="B355" s="9" t="s">
        <v>63</v>
      </c>
      <c r="C355" s="10" t="s">
        <v>25</v>
      </c>
      <c r="D355" s="10" t="s">
        <v>314</v>
      </c>
      <c r="E355" s="63"/>
      <c r="F355" s="74">
        <f t="shared" ref="F355:G356" si="143">F356</f>
        <v>200</v>
      </c>
      <c r="G355" s="75">
        <f t="shared" si="143"/>
        <v>200</v>
      </c>
    </row>
    <row r="356" spans="1:7" ht="20.25" x14ac:dyDescent="0.3">
      <c r="A356" s="13" t="s">
        <v>315</v>
      </c>
      <c r="B356" s="9" t="s">
        <v>63</v>
      </c>
      <c r="C356" s="10" t="s">
        <v>25</v>
      </c>
      <c r="D356" s="10" t="s">
        <v>316</v>
      </c>
      <c r="E356" s="63"/>
      <c r="F356" s="74">
        <f t="shared" si="143"/>
        <v>200</v>
      </c>
      <c r="G356" s="75">
        <f t="shared" si="143"/>
        <v>200</v>
      </c>
    </row>
    <row r="357" spans="1:7" ht="37.5" x14ac:dyDescent="0.3">
      <c r="A357" s="27" t="s">
        <v>28</v>
      </c>
      <c r="B357" s="9" t="s">
        <v>63</v>
      </c>
      <c r="C357" s="10" t="s">
        <v>25</v>
      </c>
      <c r="D357" s="51" t="s">
        <v>316</v>
      </c>
      <c r="E357" s="63" t="s">
        <v>29</v>
      </c>
      <c r="F357" s="74">
        <v>200</v>
      </c>
      <c r="G357" s="75">
        <v>200</v>
      </c>
    </row>
    <row r="358" spans="1:7" ht="20.25" x14ac:dyDescent="0.3">
      <c r="A358" s="13" t="s">
        <v>317</v>
      </c>
      <c r="B358" s="9" t="s">
        <v>63</v>
      </c>
      <c r="C358" s="10" t="s">
        <v>25</v>
      </c>
      <c r="D358" s="10" t="s">
        <v>318</v>
      </c>
      <c r="E358" s="63"/>
      <c r="F358" s="74">
        <f>F359+F362</f>
        <v>85411.8</v>
      </c>
      <c r="G358" s="75">
        <f t="shared" ref="G358" si="144">G359+G362</f>
        <v>95789.4</v>
      </c>
    </row>
    <row r="359" spans="1:7" s="46" customFormat="1" ht="37.5" x14ac:dyDescent="0.3">
      <c r="A359" s="13" t="s">
        <v>245</v>
      </c>
      <c r="B359" s="9" t="s">
        <v>63</v>
      </c>
      <c r="C359" s="10" t="s">
        <v>25</v>
      </c>
      <c r="D359" s="10" t="s">
        <v>768</v>
      </c>
      <c r="E359" s="63"/>
      <c r="F359" s="74">
        <f t="shared" ref="F359:G360" si="145">F360</f>
        <v>2630.2999999999997</v>
      </c>
      <c r="G359" s="75">
        <f t="shared" si="145"/>
        <v>10130.300000000001</v>
      </c>
    </row>
    <row r="360" spans="1:7" s="46" customFormat="1" ht="20.25" x14ac:dyDescent="0.3">
      <c r="A360" s="13" t="s">
        <v>769</v>
      </c>
      <c r="B360" s="9" t="s">
        <v>63</v>
      </c>
      <c r="C360" s="10" t="s">
        <v>25</v>
      </c>
      <c r="D360" s="10" t="s">
        <v>770</v>
      </c>
      <c r="E360" s="63"/>
      <c r="F360" s="74">
        <f t="shared" si="145"/>
        <v>2630.2999999999997</v>
      </c>
      <c r="G360" s="75">
        <f t="shared" si="145"/>
        <v>10130.300000000001</v>
      </c>
    </row>
    <row r="361" spans="1:7" s="46" customFormat="1" ht="37.5" x14ac:dyDescent="0.3">
      <c r="A361" s="27" t="s">
        <v>28</v>
      </c>
      <c r="B361" s="9" t="s">
        <v>63</v>
      </c>
      <c r="C361" s="10" t="s">
        <v>25</v>
      </c>
      <c r="D361" s="51" t="s">
        <v>770</v>
      </c>
      <c r="E361" s="63" t="s">
        <v>29</v>
      </c>
      <c r="F361" s="74">
        <v>2630.2999999999997</v>
      </c>
      <c r="G361" s="75">
        <v>10130.300000000001</v>
      </c>
    </row>
    <row r="362" spans="1:7" ht="20.25" x14ac:dyDescent="0.3">
      <c r="A362" s="13" t="s">
        <v>319</v>
      </c>
      <c r="B362" s="9" t="s">
        <v>63</v>
      </c>
      <c r="C362" s="10" t="s">
        <v>25</v>
      </c>
      <c r="D362" s="10" t="s">
        <v>320</v>
      </c>
      <c r="E362" s="63"/>
      <c r="F362" s="74">
        <f>F363+F365+F367+F369+F371+F373+F375+F377</f>
        <v>82781.5</v>
      </c>
      <c r="G362" s="75">
        <f t="shared" ref="G362" si="146">G363+G365+G367+G369+G371+G373+G375+G377</f>
        <v>85659.099999999991</v>
      </c>
    </row>
    <row r="363" spans="1:7" ht="20.25" x14ac:dyDescent="0.3">
      <c r="A363" s="13" t="s">
        <v>321</v>
      </c>
      <c r="B363" s="9" t="s">
        <v>63</v>
      </c>
      <c r="C363" s="10" t="s">
        <v>25</v>
      </c>
      <c r="D363" s="10" t="s">
        <v>322</v>
      </c>
      <c r="E363" s="63"/>
      <c r="F363" s="74">
        <f t="shared" ref="F363:G377" si="147">F364</f>
        <v>6235.9</v>
      </c>
      <c r="G363" s="75">
        <f t="shared" si="147"/>
        <v>9850.2999999999993</v>
      </c>
    </row>
    <row r="364" spans="1:7" ht="37.5" x14ac:dyDescent="0.3">
      <c r="A364" s="27" t="s">
        <v>28</v>
      </c>
      <c r="B364" s="9" t="s">
        <v>63</v>
      </c>
      <c r="C364" s="10" t="s">
        <v>25</v>
      </c>
      <c r="D364" s="51" t="s">
        <v>322</v>
      </c>
      <c r="E364" s="63" t="s">
        <v>29</v>
      </c>
      <c r="F364" s="74">
        <v>6235.9</v>
      </c>
      <c r="G364" s="75">
        <v>9850.2999999999993</v>
      </c>
    </row>
    <row r="365" spans="1:7" ht="37.5" x14ac:dyDescent="0.3">
      <c r="A365" s="13" t="s">
        <v>725</v>
      </c>
      <c r="B365" s="9" t="s">
        <v>63</v>
      </c>
      <c r="C365" s="10" t="s">
        <v>25</v>
      </c>
      <c r="D365" s="10" t="s">
        <v>323</v>
      </c>
      <c r="E365" s="63"/>
      <c r="F365" s="74">
        <f t="shared" si="147"/>
        <v>18962.5</v>
      </c>
      <c r="G365" s="75">
        <f t="shared" si="147"/>
        <v>18962.5</v>
      </c>
    </row>
    <row r="366" spans="1:7" ht="37.5" x14ac:dyDescent="0.3">
      <c r="A366" s="27" t="s">
        <v>28</v>
      </c>
      <c r="B366" s="9" t="s">
        <v>63</v>
      </c>
      <c r="C366" s="10" t="s">
        <v>25</v>
      </c>
      <c r="D366" s="51" t="s">
        <v>323</v>
      </c>
      <c r="E366" s="63" t="s">
        <v>29</v>
      </c>
      <c r="F366" s="74">
        <v>18962.5</v>
      </c>
      <c r="G366" s="75">
        <v>18962.5</v>
      </c>
    </row>
    <row r="367" spans="1:7" ht="20.25" x14ac:dyDescent="0.3">
      <c r="A367" s="13" t="s">
        <v>324</v>
      </c>
      <c r="B367" s="9" t="s">
        <v>63</v>
      </c>
      <c r="C367" s="10" t="s">
        <v>25</v>
      </c>
      <c r="D367" s="10" t="s">
        <v>325</v>
      </c>
      <c r="E367" s="63"/>
      <c r="F367" s="74">
        <f t="shared" si="147"/>
        <v>4969.2</v>
      </c>
      <c r="G367" s="75">
        <f t="shared" si="147"/>
        <v>4969.2</v>
      </c>
    </row>
    <row r="368" spans="1:7" ht="37.5" x14ac:dyDescent="0.3">
      <c r="A368" s="27" t="s">
        <v>28</v>
      </c>
      <c r="B368" s="9" t="s">
        <v>63</v>
      </c>
      <c r="C368" s="10" t="s">
        <v>25</v>
      </c>
      <c r="D368" s="51" t="s">
        <v>325</v>
      </c>
      <c r="E368" s="63" t="s">
        <v>29</v>
      </c>
      <c r="F368" s="74">
        <v>4969.2</v>
      </c>
      <c r="G368" s="75">
        <v>4969.2</v>
      </c>
    </row>
    <row r="369" spans="1:7" ht="37.5" x14ac:dyDescent="0.3">
      <c r="A369" s="13" t="s">
        <v>326</v>
      </c>
      <c r="B369" s="9" t="s">
        <v>63</v>
      </c>
      <c r="C369" s="10" t="s">
        <v>25</v>
      </c>
      <c r="D369" s="10" t="s">
        <v>327</v>
      </c>
      <c r="E369" s="63"/>
      <c r="F369" s="74">
        <f t="shared" si="147"/>
        <v>2871.2</v>
      </c>
      <c r="G369" s="75">
        <f t="shared" si="147"/>
        <v>2871.2</v>
      </c>
    </row>
    <row r="370" spans="1:7" ht="37.5" x14ac:dyDescent="0.3">
      <c r="A370" s="27" t="s">
        <v>28</v>
      </c>
      <c r="B370" s="9" t="s">
        <v>63</v>
      </c>
      <c r="C370" s="10" t="s">
        <v>25</v>
      </c>
      <c r="D370" s="51" t="s">
        <v>327</v>
      </c>
      <c r="E370" s="63" t="s">
        <v>29</v>
      </c>
      <c r="F370" s="74">
        <v>2871.2</v>
      </c>
      <c r="G370" s="75">
        <v>2871.2</v>
      </c>
    </row>
    <row r="371" spans="1:7" ht="20.25" x14ac:dyDescent="0.3">
      <c r="A371" s="13" t="s">
        <v>328</v>
      </c>
      <c r="B371" s="9" t="s">
        <v>63</v>
      </c>
      <c r="C371" s="10" t="s">
        <v>25</v>
      </c>
      <c r="D371" s="10" t="s">
        <v>329</v>
      </c>
      <c r="E371" s="63"/>
      <c r="F371" s="74">
        <f t="shared" si="147"/>
        <v>3412.6</v>
      </c>
      <c r="G371" s="75">
        <f t="shared" si="147"/>
        <v>3412.6</v>
      </c>
    </row>
    <row r="372" spans="1:7" ht="37.5" x14ac:dyDescent="0.3">
      <c r="A372" s="27" t="s">
        <v>28</v>
      </c>
      <c r="B372" s="9" t="s">
        <v>63</v>
      </c>
      <c r="C372" s="10" t="s">
        <v>25</v>
      </c>
      <c r="D372" s="51" t="s">
        <v>329</v>
      </c>
      <c r="E372" s="63" t="s">
        <v>29</v>
      </c>
      <c r="F372" s="74">
        <v>3412.6</v>
      </c>
      <c r="G372" s="75">
        <v>3412.6</v>
      </c>
    </row>
    <row r="373" spans="1:7" ht="20.25" x14ac:dyDescent="0.3">
      <c r="A373" s="13" t="s">
        <v>330</v>
      </c>
      <c r="B373" s="9" t="s">
        <v>63</v>
      </c>
      <c r="C373" s="10" t="s">
        <v>25</v>
      </c>
      <c r="D373" s="10" t="s">
        <v>331</v>
      </c>
      <c r="E373" s="63"/>
      <c r="F373" s="74">
        <f>F374</f>
        <v>5598.5</v>
      </c>
      <c r="G373" s="75">
        <f>G374</f>
        <v>5598.5</v>
      </c>
    </row>
    <row r="374" spans="1:7" ht="37.5" x14ac:dyDescent="0.3">
      <c r="A374" s="27" t="s">
        <v>28</v>
      </c>
      <c r="B374" s="9" t="s">
        <v>63</v>
      </c>
      <c r="C374" s="10" t="s">
        <v>25</v>
      </c>
      <c r="D374" s="51" t="s">
        <v>331</v>
      </c>
      <c r="E374" s="63" t="s">
        <v>29</v>
      </c>
      <c r="F374" s="74">
        <v>5598.5</v>
      </c>
      <c r="G374" s="75">
        <v>5598.5</v>
      </c>
    </row>
    <row r="375" spans="1:7" ht="37.5" x14ac:dyDescent="0.3">
      <c r="A375" s="13" t="s">
        <v>332</v>
      </c>
      <c r="B375" s="9" t="s">
        <v>63</v>
      </c>
      <c r="C375" s="10" t="s">
        <v>25</v>
      </c>
      <c r="D375" s="10" t="s">
        <v>333</v>
      </c>
      <c r="E375" s="63"/>
      <c r="F375" s="74">
        <f t="shared" si="147"/>
        <v>38963.9</v>
      </c>
      <c r="G375" s="75">
        <f t="shared" si="147"/>
        <v>38963.9</v>
      </c>
    </row>
    <row r="376" spans="1:7" ht="37.5" x14ac:dyDescent="0.3">
      <c r="A376" s="27" t="s">
        <v>28</v>
      </c>
      <c r="B376" s="9" t="s">
        <v>63</v>
      </c>
      <c r="C376" s="10" t="s">
        <v>25</v>
      </c>
      <c r="D376" s="51" t="s">
        <v>333</v>
      </c>
      <c r="E376" s="63" t="s">
        <v>29</v>
      </c>
      <c r="F376" s="74">
        <v>38963.9</v>
      </c>
      <c r="G376" s="75">
        <v>38963.9</v>
      </c>
    </row>
    <row r="377" spans="1:7" s="46" customFormat="1" ht="37.5" x14ac:dyDescent="0.3">
      <c r="A377" s="13" t="s">
        <v>771</v>
      </c>
      <c r="B377" s="9" t="s">
        <v>63</v>
      </c>
      <c r="C377" s="10" t="s">
        <v>25</v>
      </c>
      <c r="D377" s="10" t="s">
        <v>772</v>
      </c>
      <c r="E377" s="63"/>
      <c r="F377" s="74">
        <f t="shared" si="147"/>
        <v>1767.7</v>
      </c>
      <c r="G377" s="75">
        <f t="shared" si="147"/>
        <v>1030.9000000000001</v>
      </c>
    </row>
    <row r="378" spans="1:7" s="46" customFormat="1" ht="37.5" x14ac:dyDescent="0.3">
      <c r="A378" s="27" t="s">
        <v>28</v>
      </c>
      <c r="B378" s="9" t="s">
        <v>63</v>
      </c>
      <c r="C378" s="10" t="s">
        <v>25</v>
      </c>
      <c r="D378" s="51" t="s">
        <v>333</v>
      </c>
      <c r="E378" s="63" t="s">
        <v>29</v>
      </c>
      <c r="F378" s="74">
        <v>1767.7</v>
      </c>
      <c r="G378" s="75">
        <v>1030.9000000000001</v>
      </c>
    </row>
    <row r="379" spans="1:7" ht="20.25" x14ac:dyDescent="0.3">
      <c r="A379" s="8" t="s">
        <v>334</v>
      </c>
      <c r="B379" s="9" t="s">
        <v>63</v>
      </c>
      <c r="C379" s="10" t="s">
        <v>63</v>
      </c>
      <c r="D379" s="10"/>
      <c r="E379" s="63"/>
      <c r="F379" s="76">
        <f>+F380</f>
        <v>24565.399999999998</v>
      </c>
      <c r="G379" s="77">
        <f>+G380</f>
        <v>24198.2</v>
      </c>
    </row>
    <row r="380" spans="1:7" ht="56.25" x14ac:dyDescent="0.3">
      <c r="A380" s="13" t="s">
        <v>288</v>
      </c>
      <c r="B380" s="9" t="s">
        <v>63</v>
      </c>
      <c r="C380" s="10" t="s">
        <v>63</v>
      </c>
      <c r="D380" s="10" t="s">
        <v>289</v>
      </c>
      <c r="E380" s="63"/>
      <c r="F380" s="76">
        <f t="shared" ref="F380:G386" si="148">+F381</f>
        <v>24565.399999999998</v>
      </c>
      <c r="G380" s="77">
        <f t="shared" si="148"/>
        <v>24198.2</v>
      </c>
    </row>
    <row r="381" spans="1:7" ht="20.25" x14ac:dyDescent="0.3">
      <c r="A381" s="13" t="s">
        <v>317</v>
      </c>
      <c r="B381" s="9" t="s">
        <v>63</v>
      </c>
      <c r="C381" s="10" t="s">
        <v>63</v>
      </c>
      <c r="D381" s="10" t="s">
        <v>318</v>
      </c>
      <c r="E381" s="63"/>
      <c r="F381" s="76">
        <f t="shared" si="148"/>
        <v>24565.399999999998</v>
      </c>
      <c r="G381" s="77">
        <f t="shared" si="148"/>
        <v>24198.2</v>
      </c>
    </row>
    <row r="382" spans="1:7" ht="37.5" x14ac:dyDescent="0.3">
      <c r="A382" s="13" t="s">
        <v>16</v>
      </c>
      <c r="B382" s="9" t="s">
        <v>63</v>
      </c>
      <c r="C382" s="10" t="s">
        <v>63</v>
      </c>
      <c r="D382" s="10" t="s">
        <v>335</v>
      </c>
      <c r="E382" s="63"/>
      <c r="F382" s="76">
        <f t="shared" ref="F382:G382" si="149">+F386+F390+F392+F383</f>
        <v>24565.399999999998</v>
      </c>
      <c r="G382" s="77">
        <f t="shared" si="149"/>
        <v>24198.2</v>
      </c>
    </row>
    <row r="383" spans="1:7" ht="20.25" x14ac:dyDescent="0.3">
      <c r="A383" s="1" t="s">
        <v>17</v>
      </c>
      <c r="B383" s="6" t="s">
        <v>63</v>
      </c>
      <c r="C383" s="7" t="s">
        <v>63</v>
      </c>
      <c r="D383" s="16" t="s">
        <v>698</v>
      </c>
      <c r="E383" s="62"/>
      <c r="F383" s="74">
        <f t="shared" ref="F383:G384" si="150">SUM(F384)</f>
        <v>157.80000000000001</v>
      </c>
      <c r="G383" s="75">
        <f t="shared" si="150"/>
        <v>157.80000000000001</v>
      </c>
    </row>
    <row r="384" spans="1:7" ht="37.5" x14ac:dyDescent="0.3">
      <c r="A384" s="1" t="s">
        <v>726</v>
      </c>
      <c r="B384" s="6" t="s">
        <v>63</v>
      </c>
      <c r="C384" s="7" t="s">
        <v>63</v>
      </c>
      <c r="D384" s="16" t="s">
        <v>735</v>
      </c>
      <c r="E384" s="62"/>
      <c r="F384" s="74">
        <f t="shared" si="150"/>
        <v>157.80000000000001</v>
      </c>
      <c r="G384" s="75">
        <f t="shared" si="150"/>
        <v>157.80000000000001</v>
      </c>
    </row>
    <row r="385" spans="1:7" ht="20.25" x14ac:dyDescent="0.3">
      <c r="A385" s="14" t="s">
        <v>365</v>
      </c>
      <c r="B385" s="6" t="s">
        <v>63</v>
      </c>
      <c r="C385" s="7" t="s">
        <v>63</v>
      </c>
      <c r="D385" s="16" t="s">
        <v>735</v>
      </c>
      <c r="E385" s="62" t="s">
        <v>14</v>
      </c>
      <c r="F385" s="74">
        <v>157.80000000000001</v>
      </c>
      <c r="G385" s="75">
        <v>157.80000000000001</v>
      </c>
    </row>
    <row r="386" spans="1:7" ht="20.25" x14ac:dyDescent="0.3">
      <c r="A386" s="13" t="s">
        <v>49</v>
      </c>
      <c r="B386" s="9" t="s">
        <v>63</v>
      </c>
      <c r="C386" s="10" t="s">
        <v>63</v>
      </c>
      <c r="D386" s="10" t="s">
        <v>336</v>
      </c>
      <c r="E386" s="63"/>
      <c r="F386" s="76">
        <f t="shared" si="148"/>
        <v>14768</v>
      </c>
      <c r="G386" s="77">
        <f t="shared" si="148"/>
        <v>14403.300000000001</v>
      </c>
    </row>
    <row r="387" spans="1:7" ht="37.5" x14ac:dyDescent="0.3">
      <c r="A387" s="13" t="s">
        <v>740</v>
      </c>
      <c r="B387" s="9" t="s">
        <v>63</v>
      </c>
      <c r="C387" s="10" t="s">
        <v>63</v>
      </c>
      <c r="D387" s="10" t="s">
        <v>337</v>
      </c>
      <c r="E387" s="63"/>
      <c r="F387" s="76">
        <f t="shared" ref="F387:G387" si="151">+F388+F389</f>
        <v>14768</v>
      </c>
      <c r="G387" s="77">
        <f t="shared" si="151"/>
        <v>14403.300000000001</v>
      </c>
    </row>
    <row r="388" spans="1:7" ht="37.5" x14ac:dyDescent="0.3">
      <c r="A388" s="12" t="s">
        <v>43</v>
      </c>
      <c r="B388" s="9" t="s">
        <v>63</v>
      </c>
      <c r="C388" s="10" t="s">
        <v>63</v>
      </c>
      <c r="D388" s="10" t="s">
        <v>337</v>
      </c>
      <c r="E388" s="63" t="s">
        <v>44</v>
      </c>
      <c r="F388" s="74">
        <v>13700</v>
      </c>
      <c r="G388" s="75">
        <v>13361.7</v>
      </c>
    </row>
    <row r="389" spans="1:7" ht="37.5" x14ac:dyDescent="0.3">
      <c r="A389" s="27" t="s">
        <v>28</v>
      </c>
      <c r="B389" s="9" t="s">
        <v>63</v>
      </c>
      <c r="C389" s="10" t="s">
        <v>63</v>
      </c>
      <c r="D389" s="10" t="s">
        <v>337</v>
      </c>
      <c r="E389" s="63" t="s">
        <v>29</v>
      </c>
      <c r="F389" s="74">
        <v>1068</v>
      </c>
      <c r="G389" s="75">
        <v>1041.5999999999999</v>
      </c>
    </row>
    <row r="390" spans="1:7" ht="37.5" x14ac:dyDescent="0.3">
      <c r="A390" s="22" t="s">
        <v>22</v>
      </c>
      <c r="B390" s="9" t="s">
        <v>63</v>
      </c>
      <c r="C390" s="10" t="s">
        <v>63</v>
      </c>
      <c r="D390" s="10" t="s">
        <v>683</v>
      </c>
      <c r="E390" s="63"/>
      <c r="F390" s="76">
        <f t="shared" ref="F390:G390" si="152">+F391</f>
        <v>9088</v>
      </c>
      <c r="G390" s="77">
        <f t="shared" si="152"/>
        <v>9088</v>
      </c>
    </row>
    <row r="391" spans="1:7" ht="37.5" x14ac:dyDescent="0.3">
      <c r="A391" s="12" t="s">
        <v>43</v>
      </c>
      <c r="B391" s="9" t="s">
        <v>63</v>
      </c>
      <c r="C391" s="10" t="s">
        <v>63</v>
      </c>
      <c r="D391" s="10" t="s">
        <v>683</v>
      </c>
      <c r="E391" s="63" t="s">
        <v>44</v>
      </c>
      <c r="F391" s="74">
        <v>9088</v>
      </c>
      <c r="G391" s="75">
        <v>9088</v>
      </c>
    </row>
    <row r="392" spans="1:7" ht="43.5" customHeight="1" x14ac:dyDescent="0.3">
      <c r="A392" s="12" t="s">
        <v>59</v>
      </c>
      <c r="B392" s="9" t="s">
        <v>63</v>
      </c>
      <c r="C392" s="10" t="s">
        <v>63</v>
      </c>
      <c r="D392" s="10" t="s">
        <v>687</v>
      </c>
      <c r="E392" s="63"/>
      <c r="F392" s="76">
        <f t="shared" ref="F392:G392" si="153">+F393+F394</f>
        <v>551.6</v>
      </c>
      <c r="G392" s="77">
        <f t="shared" si="153"/>
        <v>549.09999999999991</v>
      </c>
    </row>
    <row r="393" spans="1:7" ht="37.5" x14ac:dyDescent="0.3">
      <c r="A393" s="12" t="s">
        <v>43</v>
      </c>
      <c r="B393" s="9" t="s">
        <v>63</v>
      </c>
      <c r="C393" s="10" t="s">
        <v>63</v>
      </c>
      <c r="D393" s="10" t="s">
        <v>687</v>
      </c>
      <c r="E393" s="63" t="s">
        <v>44</v>
      </c>
      <c r="F393" s="74">
        <v>414.8</v>
      </c>
      <c r="G393" s="75">
        <v>412.9</v>
      </c>
    </row>
    <row r="394" spans="1:7" ht="37.5" x14ac:dyDescent="0.3">
      <c r="A394" s="12" t="s">
        <v>28</v>
      </c>
      <c r="B394" s="9" t="s">
        <v>63</v>
      </c>
      <c r="C394" s="10" t="s">
        <v>63</v>
      </c>
      <c r="D394" s="10" t="s">
        <v>687</v>
      </c>
      <c r="E394" s="63" t="s">
        <v>29</v>
      </c>
      <c r="F394" s="74">
        <v>136.80000000000001</v>
      </c>
      <c r="G394" s="75">
        <v>136.19999999999999</v>
      </c>
    </row>
    <row r="395" spans="1:7" ht="32.65" customHeight="1" x14ac:dyDescent="0.3">
      <c r="A395" s="54" t="s">
        <v>338</v>
      </c>
      <c r="B395" s="66" t="s">
        <v>67</v>
      </c>
      <c r="C395" s="50" t="s">
        <v>0</v>
      </c>
      <c r="D395" s="50"/>
      <c r="E395" s="67"/>
      <c r="F395" s="78">
        <f>+F396</f>
        <v>2.2999999999999998</v>
      </c>
      <c r="G395" s="79">
        <f>+G396</f>
        <v>2.2999999999999998</v>
      </c>
    </row>
    <row r="396" spans="1:7" ht="33.4" customHeight="1" x14ac:dyDescent="0.3">
      <c r="A396" s="22" t="s">
        <v>339</v>
      </c>
      <c r="B396" s="6" t="s">
        <v>67</v>
      </c>
      <c r="C396" s="7" t="s">
        <v>25</v>
      </c>
      <c r="D396" s="10"/>
      <c r="E396" s="62"/>
      <c r="F396" s="74">
        <f t="shared" ref="F396:G399" si="154">F397</f>
        <v>2.2999999999999998</v>
      </c>
      <c r="G396" s="75">
        <f t="shared" si="154"/>
        <v>2.2999999999999998</v>
      </c>
    </row>
    <row r="397" spans="1:7" ht="56.25" x14ac:dyDescent="0.3">
      <c r="A397" s="13" t="s">
        <v>207</v>
      </c>
      <c r="B397" s="6" t="s">
        <v>67</v>
      </c>
      <c r="C397" s="7" t="s">
        <v>25</v>
      </c>
      <c r="D397" s="7" t="s">
        <v>208</v>
      </c>
      <c r="E397" s="62"/>
      <c r="F397" s="74">
        <f t="shared" si="154"/>
        <v>2.2999999999999998</v>
      </c>
      <c r="G397" s="75">
        <f t="shared" si="154"/>
        <v>2.2999999999999998</v>
      </c>
    </row>
    <row r="398" spans="1:7" ht="20.25" x14ac:dyDescent="0.3">
      <c r="A398" s="13" t="s">
        <v>209</v>
      </c>
      <c r="B398" s="6" t="s">
        <v>67</v>
      </c>
      <c r="C398" s="7" t="s">
        <v>25</v>
      </c>
      <c r="D398" s="7" t="s">
        <v>210</v>
      </c>
      <c r="E398" s="62"/>
      <c r="F398" s="74">
        <f t="shared" si="154"/>
        <v>2.2999999999999998</v>
      </c>
      <c r="G398" s="75">
        <f t="shared" si="154"/>
        <v>2.2999999999999998</v>
      </c>
    </row>
    <row r="399" spans="1:7" ht="56.25" x14ac:dyDescent="0.3">
      <c r="A399" s="13" t="s">
        <v>340</v>
      </c>
      <c r="B399" s="6" t="s">
        <v>67</v>
      </c>
      <c r="C399" s="7" t="s">
        <v>25</v>
      </c>
      <c r="D399" s="7" t="s">
        <v>341</v>
      </c>
      <c r="E399" s="62" t="s">
        <v>27</v>
      </c>
      <c r="F399" s="74">
        <f t="shared" si="154"/>
        <v>2.2999999999999998</v>
      </c>
      <c r="G399" s="75">
        <f t="shared" si="154"/>
        <v>2.2999999999999998</v>
      </c>
    </row>
    <row r="400" spans="1:7" ht="37.5" x14ac:dyDescent="0.3">
      <c r="A400" s="8" t="s">
        <v>28</v>
      </c>
      <c r="B400" s="9" t="s">
        <v>67</v>
      </c>
      <c r="C400" s="10" t="s">
        <v>25</v>
      </c>
      <c r="D400" s="10" t="s">
        <v>341</v>
      </c>
      <c r="E400" s="63" t="s">
        <v>29</v>
      </c>
      <c r="F400" s="74">
        <v>2.2999999999999998</v>
      </c>
      <c r="G400" s="75">
        <v>2.2999999999999998</v>
      </c>
    </row>
    <row r="401" spans="1:7" ht="29.25" customHeight="1" x14ac:dyDescent="0.3">
      <c r="A401" s="54" t="s">
        <v>342</v>
      </c>
      <c r="B401" s="66" t="s">
        <v>343</v>
      </c>
      <c r="C401" s="50" t="s">
        <v>0</v>
      </c>
      <c r="D401" s="50"/>
      <c r="E401" s="67"/>
      <c r="F401" s="78">
        <f t="shared" ref="F401:G401" si="155">+F402+F426+F535+F564+F488</f>
        <v>1817340.2999999998</v>
      </c>
      <c r="G401" s="79">
        <f t="shared" si="155"/>
        <v>1835718.3</v>
      </c>
    </row>
    <row r="402" spans="1:7" ht="20.25" x14ac:dyDescent="0.3">
      <c r="A402" s="22" t="s">
        <v>344</v>
      </c>
      <c r="B402" s="6" t="s">
        <v>343</v>
      </c>
      <c r="C402" s="7" t="s">
        <v>13</v>
      </c>
      <c r="D402" s="7"/>
      <c r="E402" s="62"/>
      <c r="F402" s="74">
        <f>+F403</f>
        <v>576577.6</v>
      </c>
      <c r="G402" s="75">
        <f>+G403</f>
        <v>607661.6</v>
      </c>
    </row>
    <row r="403" spans="1:7" ht="37.5" x14ac:dyDescent="0.3">
      <c r="A403" s="1" t="s">
        <v>668</v>
      </c>
      <c r="B403" s="6" t="s">
        <v>343</v>
      </c>
      <c r="C403" s="7" t="s">
        <v>13</v>
      </c>
      <c r="D403" s="7" t="s">
        <v>345</v>
      </c>
      <c r="E403" s="62"/>
      <c r="F403" s="74">
        <f t="shared" ref="F403:G403" si="156">+F404</f>
        <v>576577.6</v>
      </c>
      <c r="G403" s="75">
        <f t="shared" si="156"/>
        <v>607661.6</v>
      </c>
    </row>
    <row r="404" spans="1:7" ht="20.25" x14ac:dyDescent="0.3">
      <c r="A404" s="1" t="s">
        <v>346</v>
      </c>
      <c r="B404" s="6" t="s">
        <v>343</v>
      </c>
      <c r="C404" s="7" t="s">
        <v>13</v>
      </c>
      <c r="D404" s="16" t="s">
        <v>347</v>
      </c>
      <c r="E404" s="62"/>
      <c r="F404" s="74">
        <f>+F405+F409+F412+F415+F423</f>
        <v>576577.6</v>
      </c>
      <c r="G404" s="75">
        <f>+G405+G409+G412+G415+G423</f>
        <v>607661.6</v>
      </c>
    </row>
    <row r="405" spans="1:7" ht="37.5" x14ac:dyDescent="0.3">
      <c r="A405" s="1" t="s">
        <v>245</v>
      </c>
      <c r="B405" s="6" t="s">
        <v>343</v>
      </c>
      <c r="C405" s="7" t="s">
        <v>13</v>
      </c>
      <c r="D405" s="16" t="s">
        <v>348</v>
      </c>
      <c r="E405" s="62"/>
      <c r="F405" s="74">
        <f t="shared" ref="F405:G405" si="157">+F406</f>
        <v>1000</v>
      </c>
      <c r="G405" s="75">
        <f t="shared" si="157"/>
        <v>12527.1</v>
      </c>
    </row>
    <row r="406" spans="1:7" ht="20.25" x14ac:dyDescent="0.3">
      <c r="A406" s="1" t="s">
        <v>349</v>
      </c>
      <c r="B406" s="6" t="s">
        <v>343</v>
      </c>
      <c r="C406" s="7" t="s">
        <v>13</v>
      </c>
      <c r="D406" s="16" t="s">
        <v>350</v>
      </c>
      <c r="E406" s="62"/>
      <c r="F406" s="74">
        <f>SUM(F407:F408)</f>
        <v>1000</v>
      </c>
      <c r="G406" s="75">
        <f>SUM(G407:G408)</f>
        <v>12527.1</v>
      </c>
    </row>
    <row r="407" spans="1:7" ht="37.5" x14ac:dyDescent="0.3">
      <c r="A407" s="12" t="s">
        <v>28</v>
      </c>
      <c r="B407" s="6" t="s">
        <v>343</v>
      </c>
      <c r="C407" s="7" t="s">
        <v>13</v>
      </c>
      <c r="D407" s="16" t="s">
        <v>350</v>
      </c>
      <c r="E407" s="62" t="s">
        <v>29</v>
      </c>
      <c r="F407" s="74">
        <v>0</v>
      </c>
      <c r="G407" s="75">
        <v>11527.1</v>
      </c>
    </row>
    <row r="408" spans="1:7" ht="20.25" x14ac:dyDescent="0.3">
      <c r="A408" s="14" t="s">
        <v>365</v>
      </c>
      <c r="B408" s="6" t="s">
        <v>343</v>
      </c>
      <c r="C408" s="7" t="s">
        <v>13</v>
      </c>
      <c r="D408" s="16" t="s">
        <v>350</v>
      </c>
      <c r="E408" s="62" t="s">
        <v>14</v>
      </c>
      <c r="F408" s="74">
        <v>1000</v>
      </c>
      <c r="G408" s="75">
        <v>1000</v>
      </c>
    </row>
    <row r="409" spans="1:7" ht="20.25" x14ac:dyDescent="0.3">
      <c r="A409" s="34" t="s">
        <v>204</v>
      </c>
      <c r="B409" s="6" t="s">
        <v>343</v>
      </c>
      <c r="C409" s="7" t="s">
        <v>13</v>
      </c>
      <c r="D409" s="16" t="s">
        <v>352</v>
      </c>
      <c r="E409" s="62"/>
      <c r="F409" s="74">
        <f t="shared" ref="F409:G409" si="158">+F410</f>
        <v>5500</v>
      </c>
      <c r="G409" s="75">
        <f t="shared" si="158"/>
        <v>5500</v>
      </c>
    </row>
    <row r="410" spans="1:7" ht="37.5" x14ac:dyDescent="0.3">
      <c r="A410" s="34" t="s">
        <v>353</v>
      </c>
      <c r="B410" s="6" t="s">
        <v>343</v>
      </c>
      <c r="C410" s="7" t="s">
        <v>13</v>
      </c>
      <c r="D410" s="16" t="s">
        <v>354</v>
      </c>
      <c r="E410" s="62"/>
      <c r="F410" s="74">
        <f t="shared" ref="F410:G410" si="159">SUM(F411)</f>
        <v>5500</v>
      </c>
      <c r="G410" s="75">
        <f t="shared" si="159"/>
        <v>5500</v>
      </c>
    </row>
    <row r="411" spans="1:7" ht="20.25" x14ac:dyDescent="0.3">
      <c r="A411" s="14" t="s">
        <v>365</v>
      </c>
      <c r="B411" s="6" t="s">
        <v>343</v>
      </c>
      <c r="C411" s="7" t="s">
        <v>13</v>
      </c>
      <c r="D411" s="16" t="s">
        <v>354</v>
      </c>
      <c r="E411" s="62" t="s">
        <v>14</v>
      </c>
      <c r="F411" s="74">
        <v>5500</v>
      </c>
      <c r="G411" s="75">
        <v>5500</v>
      </c>
    </row>
    <row r="412" spans="1:7" ht="20.25" x14ac:dyDescent="0.3">
      <c r="A412" s="1" t="s">
        <v>82</v>
      </c>
      <c r="B412" s="6" t="s">
        <v>343</v>
      </c>
      <c r="C412" s="7" t="s">
        <v>13</v>
      </c>
      <c r="D412" s="16" t="s">
        <v>355</v>
      </c>
      <c r="E412" s="62"/>
      <c r="F412" s="74">
        <f t="shared" ref="F412:G412" si="160">+F413</f>
        <v>60</v>
      </c>
      <c r="G412" s="75">
        <f t="shared" si="160"/>
        <v>60</v>
      </c>
    </row>
    <row r="413" spans="1:7" ht="20.25" x14ac:dyDescent="0.3">
      <c r="A413" s="1" t="s">
        <v>356</v>
      </c>
      <c r="B413" s="6" t="s">
        <v>343</v>
      </c>
      <c r="C413" s="7" t="s">
        <v>13</v>
      </c>
      <c r="D413" s="16" t="s">
        <v>357</v>
      </c>
      <c r="E413" s="62"/>
      <c r="F413" s="74">
        <f t="shared" ref="F413:G413" si="161">SUM(F414)</f>
        <v>60</v>
      </c>
      <c r="G413" s="75">
        <f t="shared" si="161"/>
        <v>60</v>
      </c>
    </row>
    <row r="414" spans="1:7" ht="20.25" x14ac:dyDescent="0.3">
      <c r="A414" s="14" t="s">
        <v>365</v>
      </c>
      <c r="B414" s="6" t="s">
        <v>343</v>
      </c>
      <c r="C414" s="7" t="s">
        <v>13</v>
      </c>
      <c r="D414" s="16" t="s">
        <v>357</v>
      </c>
      <c r="E414" s="62" t="s">
        <v>14</v>
      </c>
      <c r="F414" s="74">
        <v>60</v>
      </c>
      <c r="G414" s="75">
        <v>60</v>
      </c>
    </row>
    <row r="415" spans="1:7" ht="37.5" x14ac:dyDescent="0.3">
      <c r="A415" s="1" t="s">
        <v>16</v>
      </c>
      <c r="B415" s="6" t="s">
        <v>343</v>
      </c>
      <c r="C415" s="7" t="s">
        <v>13</v>
      </c>
      <c r="D415" s="16" t="s">
        <v>358</v>
      </c>
      <c r="E415" s="62"/>
      <c r="F415" s="74">
        <f>+F416+F421+F419</f>
        <v>568357.1</v>
      </c>
      <c r="G415" s="75">
        <f>+G416+G421+G419</f>
        <v>587914</v>
      </c>
    </row>
    <row r="416" spans="1:7" ht="20.25" x14ac:dyDescent="0.3">
      <c r="A416" s="1" t="s">
        <v>17</v>
      </c>
      <c r="B416" s="6" t="s">
        <v>343</v>
      </c>
      <c r="C416" s="7" t="s">
        <v>13</v>
      </c>
      <c r="D416" s="16" t="s">
        <v>359</v>
      </c>
      <c r="E416" s="62"/>
      <c r="F416" s="74">
        <f t="shared" ref="F416:G417" si="162">SUM(F417)</f>
        <v>92126.2</v>
      </c>
      <c r="G416" s="75">
        <f t="shared" si="162"/>
        <v>89904.4</v>
      </c>
    </row>
    <row r="417" spans="1:7" ht="20.25" x14ac:dyDescent="0.3">
      <c r="A417" s="1" t="s">
        <v>360</v>
      </c>
      <c r="B417" s="6" t="s">
        <v>343</v>
      </c>
      <c r="C417" s="7" t="s">
        <v>13</v>
      </c>
      <c r="D417" s="16" t="s">
        <v>361</v>
      </c>
      <c r="E417" s="62"/>
      <c r="F417" s="74">
        <f t="shared" si="162"/>
        <v>92126.2</v>
      </c>
      <c r="G417" s="75">
        <f t="shared" si="162"/>
        <v>89904.4</v>
      </c>
    </row>
    <row r="418" spans="1:7" ht="20.25" x14ac:dyDescent="0.3">
      <c r="A418" s="14" t="s">
        <v>365</v>
      </c>
      <c r="B418" s="6" t="s">
        <v>343</v>
      </c>
      <c r="C418" s="7" t="s">
        <v>13</v>
      </c>
      <c r="D418" s="16" t="s">
        <v>361</v>
      </c>
      <c r="E418" s="62" t="s">
        <v>14</v>
      </c>
      <c r="F418" s="74">
        <v>92126.2</v>
      </c>
      <c r="G418" s="75">
        <v>89904.4</v>
      </c>
    </row>
    <row r="419" spans="1:7" s="28" customFormat="1" ht="37.5" x14ac:dyDescent="0.3">
      <c r="A419" s="1" t="s">
        <v>22</v>
      </c>
      <c r="B419" s="6" t="s">
        <v>343</v>
      </c>
      <c r="C419" s="7" t="s">
        <v>13</v>
      </c>
      <c r="D419" s="16" t="s">
        <v>710</v>
      </c>
      <c r="E419" s="64"/>
      <c r="F419" s="74">
        <f t="shared" ref="F419:G419" si="163">+F420</f>
        <v>43091.9</v>
      </c>
      <c r="G419" s="75">
        <f t="shared" si="163"/>
        <v>45313.700000000004</v>
      </c>
    </row>
    <row r="420" spans="1:7" s="28" customFormat="1" ht="20.25" x14ac:dyDescent="0.3">
      <c r="A420" s="14" t="s">
        <v>365</v>
      </c>
      <c r="B420" s="6" t="s">
        <v>343</v>
      </c>
      <c r="C420" s="7" t="s">
        <v>13</v>
      </c>
      <c r="D420" s="10" t="s">
        <v>710</v>
      </c>
      <c r="E420" s="63" t="s">
        <v>14</v>
      </c>
      <c r="F420" s="74">
        <v>43091.9</v>
      </c>
      <c r="G420" s="75">
        <v>45313.700000000004</v>
      </c>
    </row>
    <row r="421" spans="1:7" ht="37.5" x14ac:dyDescent="0.3">
      <c r="A421" s="12" t="s">
        <v>362</v>
      </c>
      <c r="B421" s="6" t="s">
        <v>343</v>
      </c>
      <c r="C421" s="7" t="s">
        <v>13</v>
      </c>
      <c r="D421" s="16" t="s">
        <v>363</v>
      </c>
      <c r="E421" s="62"/>
      <c r="F421" s="74">
        <f t="shared" ref="F421:G421" si="164">+F422</f>
        <v>433139</v>
      </c>
      <c r="G421" s="75">
        <f t="shared" si="164"/>
        <v>452695.9</v>
      </c>
    </row>
    <row r="422" spans="1:7" ht="20.25" x14ac:dyDescent="0.3">
      <c r="A422" s="14" t="s">
        <v>365</v>
      </c>
      <c r="B422" s="6" t="s">
        <v>343</v>
      </c>
      <c r="C422" s="7" t="s">
        <v>13</v>
      </c>
      <c r="D422" s="16" t="s">
        <v>363</v>
      </c>
      <c r="E422" s="62" t="s">
        <v>14</v>
      </c>
      <c r="F422" s="74">
        <v>433139</v>
      </c>
      <c r="G422" s="75">
        <v>452695.9</v>
      </c>
    </row>
    <row r="423" spans="1:7" ht="20.25" x14ac:dyDescent="0.3">
      <c r="A423" s="1" t="s">
        <v>24</v>
      </c>
      <c r="B423" s="6" t="s">
        <v>343</v>
      </c>
      <c r="C423" s="7" t="s">
        <v>13</v>
      </c>
      <c r="D423" s="16" t="s">
        <v>364</v>
      </c>
      <c r="E423" s="62"/>
      <c r="F423" s="74">
        <f>+F424</f>
        <v>1660.5</v>
      </c>
      <c r="G423" s="75">
        <f>+G424</f>
        <v>1660.5</v>
      </c>
    </row>
    <row r="424" spans="1:7" ht="56.25" x14ac:dyDescent="0.3">
      <c r="A424" s="35" t="s">
        <v>366</v>
      </c>
      <c r="B424" s="6" t="s">
        <v>343</v>
      </c>
      <c r="C424" s="7" t="s">
        <v>13</v>
      </c>
      <c r="D424" s="16" t="s">
        <v>367</v>
      </c>
      <c r="E424" s="62"/>
      <c r="F424" s="74">
        <f t="shared" ref="F424:G424" si="165">+F425</f>
        <v>1660.5</v>
      </c>
      <c r="G424" s="75">
        <f t="shared" si="165"/>
        <v>1660.5</v>
      </c>
    </row>
    <row r="425" spans="1:7" ht="20.25" x14ac:dyDescent="0.3">
      <c r="A425" s="14" t="s">
        <v>365</v>
      </c>
      <c r="B425" s="6" t="s">
        <v>343</v>
      </c>
      <c r="C425" s="7" t="s">
        <v>13</v>
      </c>
      <c r="D425" s="16" t="s">
        <v>367</v>
      </c>
      <c r="E425" s="62" t="s">
        <v>14</v>
      </c>
      <c r="F425" s="74">
        <v>1660.5</v>
      </c>
      <c r="G425" s="75">
        <v>1660.5</v>
      </c>
    </row>
    <row r="426" spans="1:7" ht="20.25" x14ac:dyDescent="0.3">
      <c r="A426" s="22" t="s">
        <v>368</v>
      </c>
      <c r="B426" s="6" t="s">
        <v>343</v>
      </c>
      <c r="C426" s="7" t="s">
        <v>1</v>
      </c>
      <c r="D426" s="7"/>
      <c r="E426" s="62"/>
      <c r="F426" s="74">
        <f t="shared" ref="F426:G426" si="166">+F427+F483</f>
        <v>1095593.7999999998</v>
      </c>
      <c r="G426" s="75">
        <f t="shared" si="166"/>
        <v>1083086.3999999999</v>
      </c>
    </row>
    <row r="427" spans="1:7" ht="37.5" x14ac:dyDescent="0.3">
      <c r="A427" s="1" t="s">
        <v>668</v>
      </c>
      <c r="B427" s="6" t="s">
        <v>343</v>
      </c>
      <c r="C427" s="7" t="s">
        <v>1</v>
      </c>
      <c r="D427" s="7" t="s">
        <v>369</v>
      </c>
      <c r="E427" s="62"/>
      <c r="F427" s="74">
        <f t="shared" ref="F427:G427" si="167">+F428</f>
        <v>1095533.7999999998</v>
      </c>
      <c r="G427" s="75">
        <f t="shared" si="167"/>
        <v>1083026.3999999999</v>
      </c>
    </row>
    <row r="428" spans="1:7" ht="20.25" x14ac:dyDescent="0.3">
      <c r="A428" s="1" t="s">
        <v>661</v>
      </c>
      <c r="B428" s="6" t="s">
        <v>343</v>
      </c>
      <c r="C428" s="7" t="s">
        <v>1</v>
      </c>
      <c r="D428" s="16" t="s">
        <v>370</v>
      </c>
      <c r="E428" s="62"/>
      <c r="F428" s="74">
        <f t="shared" ref="F428:G428" si="168">+F429+F439+F452+F455+F458+F475+F472</f>
        <v>1095533.7999999998</v>
      </c>
      <c r="G428" s="75">
        <f t="shared" si="168"/>
        <v>1083026.3999999999</v>
      </c>
    </row>
    <row r="429" spans="1:7" ht="37.5" x14ac:dyDescent="0.3">
      <c r="A429" s="1" t="s">
        <v>245</v>
      </c>
      <c r="B429" s="6" t="s">
        <v>343</v>
      </c>
      <c r="C429" s="7" t="s">
        <v>1</v>
      </c>
      <c r="D429" s="16" t="s">
        <v>371</v>
      </c>
      <c r="E429" s="62"/>
      <c r="F429" s="74">
        <f>+F430+F433+F435+F437</f>
        <v>181736.8</v>
      </c>
      <c r="G429" s="75">
        <f t="shared" ref="G429" si="169">+G430+G433+G435</f>
        <v>163493.59999999998</v>
      </c>
    </row>
    <row r="430" spans="1:7" ht="20.25" x14ac:dyDescent="0.3">
      <c r="A430" s="1" t="s">
        <v>372</v>
      </c>
      <c r="B430" s="6" t="s">
        <v>343</v>
      </c>
      <c r="C430" s="7" t="s">
        <v>1</v>
      </c>
      <c r="D430" s="16" t="s">
        <v>373</v>
      </c>
      <c r="E430" s="62"/>
      <c r="F430" s="74">
        <f>SUM(F431:F432)</f>
        <v>31509.899999999998</v>
      </c>
      <c r="G430" s="75">
        <f>SUM(G431:G432)</f>
        <v>14384.800000000001</v>
      </c>
    </row>
    <row r="431" spans="1:7" ht="37.5" x14ac:dyDescent="0.3">
      <c r="A431" s="12" t="s">
        <v>28</v>
      </c>
      <c r="B431" s="6" t="s">
        <v>343</v>
      </c>
      <c r="C431" s="7" t="s">
        <v>1</v>
      </c>
      <c r="D431" s="16" t="s">
        <v>373</v>
      </c>
      <c r="E431" s="62" t="s">
        <v>29</v>
      </c>
      <c r="F431" s="74">
        <v>28509.899999999998</v>
      </c>
      <c r="G431" s="75">
        <v>11384.800000000001</v>
      </c>
    </row>
    <row r="432" spans="1:7" ht="20.25" x14ac:dyDescent="0.3">
      <c r="A432" s="14" t="s">
        <v>365</v>
      </c>
      <c r="B432" s="6" t="s">
        <v>343</v>
      </c>
      <c r="C432" s="7" t="s">
        <v>1</v>
      </c>
      <c r="D432" s="16" t="s">
        <v>373</v>
      </c>
      <c r="E432" s="62" t="s">
        <v>14</v>
      </c>
      <c r="F432" s="74">
        <v>3000</v>
      </c>
      <c r="G432" s="75">
        <v>3000</v>
      </c>
    </row>
    <row r="433" spans="1:7" ht="37.5" x14ac:dyDescent="0.3">
      <c r="A433" s="1" t="s">
        <v>778</v>
      </c>
      <c r="B433" s="6" t="s">
        <v>343</v>
      </c>
      <c r="C433" s="7" t="s">
        <v>1</v>
      </c>
      <c r="D433" s="16" t="s">
        <v>690</v>
      </c>
      <c r="E433" s="62"/>
      <c r="F433" s="74">
        <f t="shared" ref="F433:G437" si="170">+F434</f>
        <v>51684.7</v>
      </c>
      <c r="G433" s="75">
        <f t="shared" si="170"/>
        <v>149108.79999999999</v>
      </c>
    </row>
    <row r="434" spans="1:7" ht="37.5" x14ac:dyDescent="0.3">
      <c r="A434" s="12" t="s">
        <v>28</v>
      </c>
      <c r="B434" s="6" t="s">
        <v>343</v>
      </c>
      <c r="C434" s="7" t="s">
        <v>1</v>
      </c>
      <c r="D434" s="16" t="s">
        <v>690</v>
      </c>
      <c r="E434" s="62" t="s">
        <v>29</v>
      </c>
      <c r="F434" s="74">
        <v>51684.7</v>
      </c>
      <c r="G434" s="75">
        <v>149108.79999999999</v>
      </c>
    </row>
    <row r="435" spans="1:7" ht="40.5" customHeight="1" x14ac:dyDescent="0.3">
      <c r="A435" s="1" t="s">
        <v>777</v>
      </c>
      <c r="B435" s="6" t="s">
        <v>343</v>
      </c>
      <c r="C435" s="7" t="s">
        <v>1</v>
      </c>
      <c r="D435" s="16" t="s">
        <v>776</v>
      </c>
      <c r="E435" s="62"/>
      <c r="F435" s="74">
        <f t="shared" si="170"/>
        <v>96851.3</v>
      </c>
      <c r="G435" s="75">
        <f t="shared" si="170"/>
        <v>0</v>
      </c>
    </row>
    <row r="436" spans="1:7" ht="37.5" x14ac:dyDescent="0.3">
      <c r="A436" s="12" t="s">
        <v>28</v>
      </c>
      <c r="B436" s="6" t="s">
        <v>343</v>
      </c>
      <c r="C436" s="7" t="s">
        <v>1</v>
      </c>
      <c r="D436" s="16" t="s">
        <v>776</v>
      </c>
      <c r="E436" s="62" t="s">
        <v>29</v>
      </c>
      <c r="F436" s="74">
        <v>96851.3</v>
      </c>
      <c r="G436" s="75">
        <v>0</v>
      </c>
    </row>
    <row r="437" spans="1:7" ht="56.25" x14ac:dyDescent="0.3">
      <c r="A437" s="1" t="s">
        <v>784</v>
      </c>
      <c r="B437" s="6" t="s">
        <v>343</v>
      </c>
      <c r="C437" s="7" t="s">
        <v>1</v>
      </c>
      <c r="D437" s="16" t="s">
        <v>783</v>
      </c>
      <c r="E437" s="62"/>
      <c r="F437" s="74">
        <f>F438</f>
        <v>1690.9</v>
      </c>
      <c r="G437" s="75">
        <f t="shared" si="170"/>
        <v>0</v>
      </c>
    </row>
    <row r="438" spans="1:7" ht="37.5" x14ac:dyDescent="0.3">
      <c r="A438" s="12" t="s">
        <v>28</v>
      </c>
      <c r="B438" s="6" t="s">
        <v>343</v>
      </c>
      <c r="C438" s="7" t="s">
        <v>1</v>
      </c>
      <c r="D438" s="16" t="s">
        <v>783</v>
      </c>
      <c r="E438" s="62" t="s">
        <v>29</v>
      </c>
      <c r="F438" s="74">
        <v>1690.9</v>
      </c>
      <c r="G438" s="75">
        <v>0</v>
      </c>
    </row>
    <row r="439" spans="1:7" ht="20.25" x14ac:dyDescent="0.3">
      <c r="A439" s="34" t="s">
        <v>15</v>
      </c>
      <c r="B439" s="6" t="s">
        <v>343</v>
      </c>
      <c r="C439" s="7" t="s">
        <v>1</v>
      </c>
      <c r="D439" s="16" t="s">
        <v>374</v>
      </c>
      <c r="E439" s="62"/>
      <c r="F439" s="74">
        <f>+F440+F446+F442+F444+F448+F450</f>
        <v>53950.299999999996</v>
      </c>
      <c r="G439" s="75">
        <f t="shared" ref="G439" si="171">+G440+G446+G442+G444+G448+G450</f>
        <v>33096.400000000001</v>
      </c>
    </row>
    <row r="440" spans="1:7" ht="20.25" x14ac:dyDescent="0.3">
      <c r="A440" s="1" t="s">
        <v>351</v>
      </c>
      <c r="B440" s="6" t="s">
        <v>343</v>
      </c>
      <c r="C440" s="7" t="s">
        <v>1</v>
      </c>
      <c r="D440" s="16" t="s">
        <v>375</v>
      </c>
      <c r="E440" s="62"/>
      <c r="F440" s="74">
        <f t="shared" ref="F440:G444" si="172">+F441</f>
        <v>2500</v>
      </c>
      <c r="G440" s="75">
        <f t="shared" si="172"/>
        <v>2500</v>
      </c>
    </row>
    <row r="441" spans="1:7" ht="20.25" x14ac:dyDescent="0.3">
      <c r="A441" s="14" t="s">
        <v>365</v>
      </c>
      <c r="B441" s="6" t="s">
        <v>343</v>
      </c>
      <c r="C441" s="7" t="s">
        <v>1</v>
      </c>
      <c r="D441" s="16" t="s">
        <v>375</v>
      </c>
      <c r="E441" s="62" t="s">
        <v>14</v>
      </c>
      <c r="F441" s="74">
        <v>2500</v>
      </c>
      <c r="G441" s="75">
        <v>2500</v>
      </c>
    </row>
    <row r="442" spans="1:7" ht="20.25" x14ac:dyDescent="0.3">
      <c r="A442" s="1" t="s">
        <v>741</v>
      </c>
      <c r="B442" s="6" t="s">
        <v>343</v>
      </c>
      <c r="C442" s="7" t="s">
        <v>1</v>
      </c>
      <c r="D442" s="16" t="s">
        <v>743</v>
      </c>
      <c r="E442" s="62"/>
      <c r="F442" s="74">
        <f t="shared" si="172"/>
        <v>450</v>
      </c>
      <c r="G442" s="75">
        <f t="shared" si="172"/>
        <v>450</v>
      </c>
    </row>
    <row r="443" spans="1:7" ht="20.25" x14ac:dyDescent="0.3">
      <c r="A443" s="14" t="s">
        <v>365</v>
      </c>
      <c r="B443" s="6" t="s">
        <v>343</v>
      </c>
      <c r="C443" s="7" t="s">
        <v>1</v>
      </c>
      <c r="D443" s="16" t="s">
        <v>743</v>
      </c>
      <c r="E443" s="62" t="s">
        <v>14</v>
      </c>
      <c r="F443" s="74">
        <v>450</v>
      </c>
      <c r="G443" s="75">
        <v>450</v>
      </c>
    </row>
    <row r="444" spans="1:7" ht="37.5" x14ac:dyDescent="0.3">
      <c r="A444" s="1" t="s">
        <v>742</v>
      </c>
      <c r="B444" s="6" t="s">
        <v>343</v>
      </c>
      <c r="C444" s="7" t="s">
        <v>1</v>
      </c>
      <c r="D444" s="16" t="s">
        <v>744</v>
      </c>
      <c r="E444" s="62"/>
      <c r="F444" s="74">
        <f t="shared" si="172"/>
        <v>300</v>
      </c>
      <c r="G444" s="75">
        <f t="shared" si="172"/>
        <v>300</v>
      </c>
    </row>
    <row r="445" spans="1:7" ht="20.25" x14ac:dyDescent="0.3">
      <c r="A445" s="14" t="s">
        <v>365</v>
      </c>
      <c r="B445" s="6" t="s">
        <v>343</v>
      </c>
      <c r="C445" s="7" t="s">
        <v>1</v>
      </c>
      <c r="D445" s="16" t="s">
        <v>744</v>
      </c>
      <c r="E445" s="62" t="s">
        <v>14</v>
      </c>
      <c r="F445" s="74">
        <v>300</v>
      </c>
      <c r="G445" s="75">
        <v>300</v>
      </c>
    </row>
    <row r="446" spans="1:7" ht="37.5" x14ac:dyDescent="0.3">
      <c r="A446" s="1" t="s">
        <v>731</v>
      </c>
      <c r="B446" s="6" t="s">
        <v>343</v>
      </c>
      <c r="C446" s="7" t="s">
        <v>1</v>
      </c>
      <c r="D446" s="16" t="s">
        <v>730</v>
      </c>
      <c r="E446" s="62"/>
      <c r="F446" s="74">
        <f t="shared" ref="F446:G450" si="173">+F447</f>
        <v>48205.599999999999</v>
      </c>
      <c r="G446" s="75">
        <f t="shared" si="173"/>
        <v>26159.1</v>
      </c>
    </row>
    <row r="447" spans="1:7" ht="20.25" x14ac:dyDescent="0.3">
      <c r="A447" s="14" t="s">
        <v>365</v>
      </c>
      <c r="B447" s="6" t="s">
        <v>343</v>
      </c>
      <c r="C447" s="7" t="s">
        <v>1</v>
      </c>
      <c r="D447" s="16" t="s">
        <v>730</v>
      </c>
      <c r="E447" s="62" t="s">
        <v>14</v>
      </c>
      <c r="F447" s="74">
        <v>48205.599999999999</v>
      </c>
      <c r="G447" s="75">
        <v>26159.1</v>
      </c>
    </row>
    <row r="448" spans="1:7" ht="20.25" x14ac:dyDescent="0.3">
      <c r="A448" s="1" t="s">
        <v>758</v>
      </c>
      <c r="B448" s="6" t="s">
        <v>343</v>
      </c>
      <c r="C448" s="7" t="s">
        <v>1</v>
      </c>
      <c r="D448" s="16" t="s">
        <v>759</v>
      </c>
      <c r="E448" s="62"/>
      <c r="F448" s="74">
        <f t="shared" si="173"/>
        <v>1000.2</v>
      </c>
      <c r="G448" s="75">
        <f t="shared" si="173"/>
        <v>0</v>
      </c>
    </row>
    <row r="449" spans="1:7" ht="20.25" x14ac:dyDescent="0.3">
      <c r="A449" s="14" t="s">
        <v>365</v>
      </c>
      <c r="B449" s="6" t="s">
        <v>343</v>
      </c>
      <c r="C449" s="7" t="s">
        <v>1</v>
      </c>
      <c r="D449" s="16" t="s">
        <v>759</v>
      </c>
      <c r="E449" s="62" t="s">
        <v>14</v>
      </c>
      <c r="F449" s="74">
        <v>1000.2</v>
      </c>
      <c r="G449" s="75">
        <v>0</v>
      </c>
    </row>
    <row r="450" spans="1:7" ht="20.25" x14ac:dyDescent="0.3">
      <c r="A450" s="1" t="s">
        <v>760</v>
      </c>
      <c r="B450" s="6" t="s">
        <v>343</v>
      </c>
      <c r="C450" s="7" t="s">
        <v>1</v>
      </c>
      <c r="D450" s="16" t="s">
        <v>761</v>
      </c>
      <c r="E450" s="62"/>
      <c r="F450" s="74">
        <f t="shared" si="173"/>
        <v>1494.5</v>
      </c>
      <c r="G450" s="75">
        <f t="shared" si="173"/>
        <v>3687.3</v>
      </c>
    </row>
    <row r="451" spans="1:7" ht="20.25" x14ac:dyDescent="0.3">
      <c r="A451" s="14" t="s">
        <v>365</v>
      </c>
      <c r="B451" s="6" t="s">
        <v>343</v>
      </c>
      <c r="C451" s="7" t="s">
        <v>1</v>
      </c>
      <c r="D451" s="16" t="s">
        <v>761</v>
      </c>
      <c r="E451" s="62" t="s">
        <v>14</v>
      </c>
      <c r="F451" s="74">
        <v>1494.5</v>
      </c>
      <c r="G451" s="75">
        <v>3687.3</v>
      </c>
    </row>
    <row r="452" spans="1:7" ht="20.25" x14ac:dyDescent="0.3">
      <c r="A452" s="34" t="s">
        <v>204</v>
      </c>
      <c r="B452" s="6" t="s">
        <v>343</v>
      </c>
      <c r="C452" s="7" t="s">
        <v>1</v>
      </c>
      <c r="D452" s="16" t="s">
        <v>376</v>
      </c>
      <c r="E452" s="62"/>
      <c r="F452" s="74">
        <f t="shared" ref="F452:G452" si="174">+F453</f>
        <v>6500</v>
      </c>
      <c r="G452" s="75">
        <f t="shared" si="174"/>
        <v>6500</v>
      </c>
    </row>
    <row r="453" spans="1:7" ht="37.5" x14ac:dyDescent="0.3">
      <c r="A453" s="1" t="s">
        <v>377</v>
      </c>
      <c r="B453" s="6" t="s">
        <v>343</v>
      </c>
      <c r="C453" s="7" t="s">
        <v>1</v>
      </c>
      <c r="D453" s="16" t="s">
        <v>378</v>
      </c>
      <c r="E453" s="62"/>
      <c r="F453" s="74">
        <f t="shared" ref="F453:G453" si="175">+F454</f>
        <v>6500</v>
      </c>
      <c r="G453" s="75">
        <f t="shared" si="175"/>
        <v>6500</v>
      </c>
    </row>
    <row r="454" spans="1:7" ht="20.25" x14ac:dyDescent="0.3">
      <c r="A454" s="14" t="s">
        <v>365</v>
      </c>
      <c r="B454" s="6" t="s">
        <v>343</v>
      </c>
      <c r="C454" s="7" t="s">
        <v>1</v>
      </c>
      <c r="D454" s="16" t="s">
        <v>378</v>
      </c>
      <c r="E454" s="62" t="s">
        <v>14</v>
      </c>
      <c r="F454" s="74">
        <v>6500</v>
      </c>
      <c r="G454" s="75">
        <v>6500</v>
      </c>
    </row>
    <row r="455" spans="1:7" ht="20.25" x14ac:dyDescent="0.3">
      <c r="A455" s="1" t="s">
        <v>82</v>
      </c>
      <c r="B455" s="6" t="s">
        <v>343</v>
      </c>
      <c r="C455" s="7" t="s">
        <v>1</v>
      </c>
      <c r="D455" s="16" t="s">
        <v>379</v>
      </c>
      <c r="E455" s="62"/>
      <c r="F455" s="74">
        <f t="shared" ref="F455:G455" si="176">+F456</f>
        <v>1500</v>
      </c>
      <c r="G455" s="75">
        <f t="shared" si="176"/>
        <v>1500</v>
      </c>
    </row>
    <row r="456" spans="1:7" ht="20.25" x14ac:dyDescent="0.3">
      <c r="A456" s="1" t="s">
        <v>380</v>
      </c>
      <c r="B456" s="6" t="s">
        <v>343</v>
      </c>
      <c r="C456" s="7" t="s">
        <v>1</v>
      </c>
      <c r="D456" s="16" t="s">
        <v>381</v>
      </c>
      <c r="E456" s="62"/>
      <c r="F456" s="74">
        <f t="shared" ref="F456:G456" si="177">+F457</f>
        <v>1500</v>
      </c>
      <c r="G456" s="75">
        <f t="shared" si="177"/>
        <v>1500</v>
      </c>
    </row>
    <row r="457" spans="1:7" ht="20.25" x14ac:dyDescent="0.3">
      <c r="A457" s="14" t="s">
        <v>365</v>
      </c>
      <c r="B457" s="6" t="s">
        <v>343</v>
      </c>
      <c r="C457" s="7" t="s">
        <v>1</v>
      </c>
      <c r="D457" s="16" t="s">
        <v>381</v>
      </c>
      <c r="E457" s="62" t="s">
        <v>14</v>
      </c>
      <c r="F457" s="74">
        <v>1500</v>
      </c>
      <c r="G457" s="75">
        <v>1500</v>
      </c>
    </row>
    <row r="458" spans="1:7" ht="37.5" x14ac:dyDescent="0.3">
      <c r="A458" s="1" t="s">
        <v>16</v>
      </c>
      <c r="B458" s="6" t="s">
        <v>343</v>
      </c>
      <c r="C458" s="7" t="s">
        <v>1</v>
      </c>
      <c r="D458" s="16" t="s">
        <v>382</v>
      </c>
      <c r="E458" s="62"/>
      <c r="F458" s="74">
        <f>SUM(F459+F462+F466+F470+F464+F468)</f>
        <v>779913.89999999991</v>
      </c>
      <c r="G458" s="75">
        <f t="shared" ref="G458" si="178">SUM(G459+G462+G466+G470+G464+G468)</f>
        <v>806610.7</v>
      </c>
    </row>
    <row r="459" spans="1:7" ht="20.25" x14ac:dyDescent="0.3">
      <c r="A459" s="1" t="s">
        <v>17</v>
      </c>
      <c r="B459" s="6" t="s">
        <v>343</v>
      </c>
      <c r="C459" s="7" t="s">
        <v>1</v>
      </c>
      <c r="D459" s="16" t="s">
        <v>383</v>
      </c>
      <c r="E459" s="62"/>
      <c r="F459" s="74">
        <f t="shared" ref="F459:G459" si="179">SUM(F460)</f>
        <v>157154.99999999997</v>
      </c>
      <c r="G459" s="75">
        <f t="shared" si="179"/>
        <v>153939.79999999999</v>
      </c>
    </row>
    <row r="460" spans="1:7" ht="20.25" x14ac:dyDescent="0.3">
      <c r="A460" s="1" t="s">
        <v>384</v>
      </c>
      <c r="B460" s="6" t="s">
        <v>343</v>
      </c>
      <c r="C460" s="7" t="s">
        <v>1</v>
      </c>
      <c r="D460" s="16" t="s">
        <v>385</v>
      </c>
      <c r="E460" s="62"/>
      <c r="F460" s="74">
        <f t="shared" ref="F460:G460" si="180">+F461</f>
        <v>157154.99999999997</v>
      </c>
      <c r="G460" s="75">
        <f t="shared" si="180"/>
        <v>153939.79999999999</v>
      </c>
    </row>
    <row r="461" spans="1:7" ht="20.25" x14ac:dyDescent="0.3">
      <c r="A461" s="14" t="s">
        <v>365</v>
      </c>
      <c r="B461" s="6" t="s">
        <v>343</v>
      </c>
      <c r="C461" s="7" t="s">
        <v>1</v>
      </c>
      <c r="D461" s="16" t="s">
        <v>385</v>
      </c>
      <c r="E461" s="62" t="s">
        <v>14</v>
      </c>
      <c r="F461" s="74">
        <v>157154.99999999997</v>
      </c>
      <c r="G461" s="75">
        <v>153939.79999999999</v>
      </c>
    </row>
    <row r="462" spans="1:7" ht="56.25" x14ac:dyDescent="0.3">
      <c r="A462" s="12" t="s">
        <v>386</v>
      </c>
      <c r="B462" s="6" t="s">
        <v>343</v>
      </c>
      <c r="C462" s="7" t="s">
        <v>1</v>
      </c>
      <c r="D462" s="16" t="s">
        <v>387</v>
      </c>
      <c r="E462" s="62"/>
      <c r="F462" s="74">
        <f t="shared" ref="F462:G462" si="181">+F463</f>
        <v>29882.799999999999</v>
      </c>
      <c r="G462" s="75">
        <f t="shared" si="181"/>
        <v>30032.2</v>
      </c>
    </row>
    <row r="463" spans="1:7" ht="20.25" x14ac:dyDescent="0.3">
      <c r="A463" s="14" t="s">
        <v>365</v>
      </c>
      <c r="B463" s="6" t="s">
        <v>343</v>
      </c>
      <c r="C463" s="7" t="s">
        <v>1</v>
      </c>
      <c r="D463" s="16" t="s">
        <v>387</v>
      </c>
      <c r="E463" s="62" t="s">
        <v>14</v>
      </c>
      <c r="F463" s="74">
        <v>29882.799999999999</v>
      </c>
      <c r="G463" s="75">
        <v>30032.2</v>
      </c>
    </row>
    <row r="464" spans="1:7" s="28" customFormat="1" ht="37.5" x14ac:dyDescent="0.3">
      <c r="A464" s="1" t="s">
        <v>22</v>
      </c>
      <c r="B464" s="6" t="s">
        <v>343</v>
      </c>
      <c r="C464" s="7" t="s">
        <v>1</v>
      </c>
      <c r="D464" s="16" t="s">
        <v>709</v>
      </c>
      <c r="E464" s="64"/>
      <c r="F464" s="74">
        <f t="shared" ref="F464:G464" si="182">+F465</f>
        <v>61166.9</v>
      </c>
      <c r="G464" s="75">
        <f t="shared" si="182"/>
        <v>64382.2</v>
      </c>
    </row>
    <row r="465" spans="1:7" s="28" customFormat="1" ht="20.25" x14ac:dyDescent="0.3">
      <c r="A465" s="14" t="s">
        <v>365</v>
      </c>
      <c r="B465" s="6" t="s">
        <v>343</v>
      </c>
      <c r="C465" s="7" t="s">
        <v>1</v>
      </c>
      <c r="D465" s="10" t="s">
        <v>709</v>
      </c>
      <c r="E465" s="63" t="s">
        <v>14</v>
      </c>
      <c r="F465" s="74">
        <v>61166.9</v>
      </c>
      <c r="G465" s="75">
        <v>64382.2</v>
      </c>
    </row>
    <row r="466" spans="1:7" ht="56.25" x14ac:dyDescent="0.3">
      <c r="A466" s="12" t="s">
        <v>388</v>
      </c>
      <c r="B466" s="6" t="s">
        <v>343</v>
      </c>
      <c r="C466" s="7" t="s">
        <v>1</v>
      </c>
      <c r="D466" s="16" t="s">
        <v>389</v>
      </c>
      <c r="E466" s="62"/>
      <c r="F466" s="74">
        <f t="shared" ref="F466:G470" si="183">+F467</f>
        <v>530738.1</v>
      </c>
      <c r="G466" s="75">
        <f t="shared" si="183"/>
        <v>557145.30000000005</v>
      </c>
    </row>
    <row r="467" spans="1:7" ht="20.25" x14ac:dyDescent="0.3">
      <c r="A467" s="14" t="s">
        <v>365</v>
      </c>
      <c r="B467" s="6" t="s">
        <v>343</v>
      </c>
      <c r="C467" s="7" t="s">
        <v>1</v>
      </c>
      <c r="D467" s="16" t="s">
        <v>389</v>
      </c>
      <c r="E467" s="62" t="s">
        <v>14</v>
      </c>
      <c r="F467" s="74">
        <v>530738.1</v>
      </c>
      <c r="G467" s="75">
        <v>557145.30000000005</v>
      </c>
    </row>
    <row r="468" spans="1:7" ht="20.25" x14ac:dyDescent="0.3">
      <c r="A468" s="1" t="s">
        <v>760</v>
      </c>
      <c r="B468" s="6" t="s">
        <v>343</v>
      </c>
      <c r="C468" s="7" t="s">
        <v>1</v>
      </c>
      <c r="D468" s="16" t="s">
        <v>763</v>
      </c>
      <c r="E468" s="62"/>
      <c r="F468" s="74">
        <f t="shared" si="183"/>
        <v>140</v>
      </c>
      <c r="G468" s="75">
        <f t="shared" si="183"/>
        <v>280.10000000000002</v>
      </c>
    </row>
    <row r="469" spans="1:7" s="45" customFormat="1" ht="20.25" x14ac:dyDescent="0.3">
      <c r="A469" s="14" t="s">
        <v>365</v>
      </c>
      <c r="B469" s="6" t="s">
        <v>343</v>
      </c>
      <c r="C469" s="7" t="s">
        <v>1</v>
      </c>
      <c r="D469" s="16" t="s">
        <v>763</v>
      </c>
      <c r="E469" s="62" t="s">
        <v>14</v>
      </c>
      <c r="F469" s="74">
        <v>140</v>
      </c>
      <c r="G469" s="75">
        <v>280.10000000000002</v>
      </c>
    </row>
    <row r="470" spans="1:7" ht="37.5" x14ac:dyDescent="0.3">
      <c r="A470" s="36" t="s">
        <v>707</v>
      </c>
      <c r="B470" s="6" t="s">
        <v>343</v>
      </c>
      <c r="C470" s="7" t="s">
        <v>1</v>
      </c>
      <c r="D470" s="16" t="s">
        <v>762</v>
      </c>
      <c r="E470" s="62"/>
      <c r="F470" s="74">
        <f t="shared" si="183"/>
        <v>831.1</v>
      </c>
      <c r="G470" s="75">
        <f t="shared" si="183"/>
        <v>831.1</v>
      </c>
    </row>
    <row r="471" spans="1:7" ht="20.25" x14ac:dyDescent="0.3">
      <c r="A471" s="14" t="s">
        <v>365</v>
      </c>
      <c r="B471" s="6" t="s">
        <v>343</v>
      </c>
      <c r="C471" s="7" t="s">
        <v>1</v>
      </c>
      <c r="D471" s="16" t="s">
        <v>762</v>
      </c>
      <c r="E471" s="62" t="s">
        <v>14</v>
      </c>
      <c r="F471" s="74">
        <v>831.1</v>
      </c>
      <c r="G471" s="75">
        <v>831.1</v>
      </c>
    </row>
    <row r="472" spans="1:7" ht="37.5" x14ac:dyDescent="0.3">
      <c r="A472" s="34" t="s">
        <v>671</v>
      </c>
      <c r="B472" s="6" t="s">
        <v>343</v>
      </c>
      <c r="C472" s="7" t="s">
        <v>1</v>
      </c>
      <c r="D472" s="16" t="s">
        <v>670</v>
      </c>
      <c r="E472" s="62"/>
      <c r="F472" s="74">
        <f t="shared" ref="F472:G472" si="184">SUM(F473)</f>
        <v>4540.4000000000005</v>
      </c>
      <c r="G472" s="75">
        <f t="shared" si="184"/>
        <v>5472</v>
      </c>
    </row>
    <row r="473" spans="1:7" ht="56.25" x14ac:dyDescent="0.3">
      <c r="A473" s="37" t="s">
        <v>672</v>
      </c>
      <c r="B473" s="6" t="s">
        <v>343</v>
      </c>
      <c r="C473" s="7" t="s">
        <v>1</v>
      </c>
      <c r="D473" s="16" t="s">
        <v>673</v>
      </c>
      <c r="E473" s="62"/>
      <c r="F473" s="74">
        <f t="shared" ref="F473:G473" si="185">+F474</f>
        <v>4540.4000000000005</v>
      </c>
      <c r="G473" s="75">
        <f t="shared" si="185"/>
        <v>5472</v>
      </c>
    </row>
    <row r="474" spans="1:7" ht="20.25" x14ac:dyDescent="0.3">
      <c r="A474" s="14" t="s">
        <v>365</v>
      </c>
      <c r="B474" s="6" t="s">
        <v>343</v>
      </c>
      <c r="C474" s="7" t="s">
        <v>1</v>
      </c>
      <c r="D474" s="16" t="s">
        <v>673</v>
      </c>
      <c r="E474" s="62" t="s">
        <v>14</v>
      </c>
      <c r="F474" s="74">
        <v>4540.4000000000005</v>
      </c>
      <c r="G474" s="75">
        <v>5472</v>
      </c>
    </row>
    <row r="475" spans="1:7" ht="20.25" x14ac:dyDescent="0.3">
      <c r="A475" s="1" t="s">
        <v>24</v>
      </c>
      <c r="B475" s="6" t="s">
        <v>343</v>
      </c>
      <c r="C475" s="7" t="s">
        <v>1</v>
      </c>
      <c r="D475" s="16" t="s">
        <v>390</v>
      </c>
      <c r="E475" s="62"/>
      <c r="F475" s="74">
        <f t="shared" ref="F475:G475" si="186">F479+F476+F481</f>
        <v>67392.399999999994</v>
      </c>
      <c r="G475" s="75">
        <f t="shared" si="186"/>
        <v>66353.7</v>
      </c>
    </row>
    <row r="476" spans="1:7" ht="37.5" x14ac:dyDescent="0.3">
      <c r="A476" s="1" t="s">
        <v>391</v>
      </c>
      <c r="B476" s="6" t="s">
        <v>343</v>
      </c>
      <c r="C476" s="7" t="s">
        <v>1</v>
      </c>
      <c r="D476" s="16" t="s">
        <v>392</v>
      </c>
      <c r="E476" s="62"/>
      <c r="F476" s="74">
        <f t="shared" ref="F476:G476" si="187">+F477+F478</f>
        <v>23622.400000000001</v>
      </c>
      <c r="G476" s="75">
        <f t="shared" si="187"/>
        <v>23622.400000000001</v>
      </c>
    </row>
    <row r="477" spans="1:7" ht="37.5" x14ac:dyDescent="0.3">
      <c r="A477" s="12" t="s">
        <v>393</v>
      </c>
      <c r="B477" s="6" t="s">
        <v>343</v>
      </c>
      <c r="C477" s="7" t="s">
        <v>1</v>
      </c>
      <c r="D477" s="16" t="s">
        <v>392</v>
      </c>
      <c r="E477" s="62" t="s">
        <v>394</v>
      </c>
      <c r="F477" s="74">
        <v>584.9</v>
      </c>
      <c r="G477" s="75">
        <v>584.9</v>
      </c>
    </row>
    <row r="478" spans="1:7" ht="20.25" x14ac:dyDescent="0.3">
      <c r="A478" s="14" t="s">
        <v>365</v>
      </c>
      <c r="B478" s="6" t="s">
        <v>343</v>
      </c>
      <c r="C478" s="7" t="s">
        <v>1</v>
      </c>
      <c r="D478" s="16" t="s">
        <v>392</v>
      </c>
      <c r="E478" s="62" t="s">
        <v>14</v>
      </c>
      <c r="F478" s="74">
        <v>23037.5</v>
      </c>
      <c r="G478" s="75">
        <v>23037.5</v>
      </c>
    </row>
    <row r="479" spans="1:7" ht="56.25" x14ac:dyDescent="0.3">
      <c r="A479" s="35" t="s">
        <v>395</v>
      </c>
      <c r="B479" s="6" t="s">
        <v>343</v>
      </c>
      <c r="C479" s="7" t="s">
        <v>1</v>
      </c>
      <c r="D479" s="16" t="s">
        <v>396</v>
      </c>
      <c r="E479" s="62"/>
      <c r="F479" s="74">
        <f t="shared" ref="F479:G479" si="188">+F480</f>
        <v>36541.5</v>
      </c>
      <c r="G479" s="75">
        <f t="shared" si="188"/>
        <v>35502.799999999996</v>
      </c>
    </row>
    <row r="480" spans="1:7" ht="20.25" x14ac:dyDescent="0.3">
      <c r="A480" s="14" t="s">
        <v>365</v>
      </c>
      <c r="B480" s="6" t="s">
        <v>343</v>
      </c>
      <c r="C480" s="7" t="s">
        <v>1</v>
      </c>
      <c r="D480" s="16" t="s">
        <v>396</v>
      </c>
      <c r="E480" s="62" t="s">
        <v>14</v>
      </c>
      <c r="F480" s="74">
        <v>36541.5</v>
      </c>
      <c r="G480" s="75">
        <v>35502.799999999996</v>
      </c>
    </row>
    <row r="481" spans="1:7" ht="37.5" x14ac:dyDescent="0.3">
      <c r="A481" s="35" t="s">
        <v>397</v>
      </c>
      <c r="B481" s="6" t="s">
        <v>343</v>
      </c>
      <c r="C481" s="7" t="s">
        <v>1</v>
      </c>
      <c r="D481" s="16" t="s">
        <v>398</v>
      </c>
      <c r="E481" s="62"/>
      <c r="F481" s="74">
        <f t="shared" ref="F481:G481" si="189">+F482</f>
        <v>7228.5</v>
      </c>
      <c r="G481" s="75">
        <f t="shared" si="189"/>
        <v>7228.5</v>
      </c>
    </row>
    <row r="482" spans="1:7" ht="20.25" x14ac:dyDescent="0.3">
      <c r="A482" s="14" t="s">
        <v>365</v>
      </c>
      <c r="B482" s="6" t="s">
        <v>343</v>
      </c>
      <c r="C482" s="7" t="s">
        <v>1</v>
      </c>
      <c r="D482" s="16" t="s">
        <v>398</v>
      </c>
      <c r="E482" s="62" t="s">
        <v>14</v>
      </c>
      <c r="F482" s="74">
        <v>7228.5</v>
      </c>
      <c r="G482" s="75">
        <v>7228.5</v>
      </c>
    </row>
    <row r="483" spans="1:7" ht="56.25" x14ac:dyDescent="0.3">
      <c r="A483" s="13" t="s">
        <v>165</v>
      </c>
      <c r="B483" s="6" t="s">
        <v>343</v>
      </c>
      <c r="C483" s="7" t="s">
        <v>1</v>
      </c>
      <c r="D483" s="7" t="s">
        <v>166</v>
      </c>
      <c r="E483" s="62"/>
      <c r="F483" s="74">
        <f t="shared" ref="F483:G485" si="190">F484</f>
        <v>60</v>
      </c>
      <c r="G483" s="75">
        <f t="shared" si="190"/>
        <v>60</v>
      </c>
    </row>
    <row r="484" spans="1:7" ht="20.25" x14ac:dyDescent="0.3">
      <c r="A484" s="13" t="s">
        <v>26</v>
      </c>
      <c r="B484" s="9" t="s">
        <v>343</v>
      </c>
      <c r="C484" s="10" t="s">
        <v>1</v>
      </c>
      <c r="D484" s="16" t="s">
        <v>167</v>
      </c>
      <c r="E484" s="63"/>
      <c r="F484" s="74">
        <f t="shared" si="190"/>
        <v>60</v>
      </c>
      <c r="G484" s="75">
        <f t="shared" si="190"/>
        <v>60</v>
      </c>
    </row>
    <row r="485" spans="1:7" ht="20.25" x14ac:dyDescent="0.3">
      <c r="A485" s="15" t="s">
        <v>399</v>
      </c>
      <c r="B485" s="6" t="s">
        <v>343</v>
      </c>
      <c r="C485" s="7" t="s">
        <v>1</v>
      </c>
      <c r="D485" s="16" t="s">
        <v>652</v>
      </c>
      <c r="E485" s="62"/>
      <c r="F485" s="74">
        <f t="shared" si="190"/>
        <v>60</v>
      </c>
      <c r="G485" s="75">
        <f t="shared" si="190"/>
        <v>60</v>
      </c>
    </row>
    <row r="486" spans="1:7" ht="75" x14ac:dyDescent="0.3">
      <c r="A486" s="15" t="s">
        <v>400</v>
      </c>
      <c r="B486" s="6" t="s">
        <v>343</v>
      </c>
      <c r="C486" s="7" t="s">
        <v>1</v>
      </c>
      <c r="D486" s="16" t="s">
        <v>653</v>
      </c>
      <c r="E486" s="62"/>
      <c r="F486" s="74">
        <f t="shared" ref="F486:G486" si="191">+F487</f>
        <v>60</v>
      </c>
      <c r="G486" s="75">
        <f t="shared" si="191"/>
        <v>60</v>
      </c>
    </row>
    <row r="487" spans="1:7" ht="20.25" x14ac:dyDescent="0.3">
      <c r="A487" s="14" t="s">
        <v>365</v>
      </c>
      <c r="B487" s="6" t="s">
        <v>343</v>
      </c>
      <c r="C487" s="7" t="s">
        <v>1</v>
      </c>
      <c r="D487" s="16" t="s">
        <v>653</v>
      </c>
      <c r="E487" s="62" t="s">
        <v>14</v>
      </c>
      <c r="F487" s="74">
        <v>60</v>
      </c>
      <c r="G487" s="75">
        <v>60</v>
      </c>
    </row>
    <row r="488" spans="1:7" ht="20.25" x14ac:dyDescent="0.3">
      <c r="A488" s="22" t="s">
        <v>401</v>
      </c>
      <c r="B488" s="6" t="s">
        <v>343</v>
      </c>
      <c r="C488" s="7" t="s">
        <v>25</v>
      </c>
      <c r="D488" s="7"/>
      <c r="E488" s="62"/>
      <c r="F488" s="74">
        <f>+F489+F509</f>
        <v>119640.5</v>
      </c>
      <c r="G488" s="75">
        <f>+G489+G509</f>
        <v>119624.6</v>
      </c>
    </row>
    <row r="489" spans="1:7" ht="37.5" x14ac:dyDescent="0.3">
      <c r="A489" s="1" t="s">
        <v>668</v>
      </c>
      <c r="B489" s="6" t="s">
        <v>343</v>
      </c>
      <c r="C489" s="7" t="s">
        <v>25</v>
      </c>
      <c r="D489" s="7" t="s">
        <v>369</v>
      </c>
      <c r="E489" s="62"/>
      <c r="F489" s="74">
        <f t="shared" ref="F489:G489" si="192">+F490</f>
        <v>45551.3</v>
      </c>
      <c r="G489" s="75">
        <f t="shared" si="192"/>
        <v>45535.4</v>
      </c>
    </row>
    <row r="490" spans="1:7" ht="20.25" x14ac:dyDescent="0.3">
      <c r="A490" s="1" t="s">
        <v>662</v>
      </c>
      <c r="B490" s="6" t="s">
        <v>343</v>
      </c>
      <c r="C490" s="7" t="s">
        <v>25</v>
      </c>
      <c r="D490" s="16" t="s">
        <v>402</v>
      </c>
      <c r="E490" s="62"/>
      <c r="F490" s="74">
        <f>+F494+F497+F500+F491</f>
        <v>45551.3</v>
      </c>
      <c r="G490" s="75">
        <f>+G494+G497+G500+G491</f>
        <v>45535.4</v>
      </c>
    </row>
    <row r="491" spans="1:7" ht="20.25" x14ac:dyDescent="0.3">
      <c r="A491" s="1" t="s">
        <v>15</v>
      </c>
      <c r="B491" s="6" t="s">
        <v>343</v>
      </c>
      <c r="C491" s="7" t="s">
        <v>25</v>
      </c>
      <c r="D491" s="16" t="s">
        <v>403</v>
      </c>
      <c r="E491" s="62"/>
      <c r="F491" s="74">
        <f t="shared" ref="F491:G491" si="193">+F492</f>
        <v>300</v>
      </c>
      <c r="G491" s="75">
        <f t="shared" si="193"/>
        <v>300</v>
      </c>
    </row>
    <row r="492" spans="1:7" ht="20.25" x14ac:dyDescent="0.3">
      <c r="A492" s="1" t="s">
        <v>351</v>
      </c>
      <c r="B492" s="6" t="s">
        <v>343</v>
      </c>
      <c r="C492" s="7" t="s">
        <v>25</v>
      </c>
      <c r="D492" s="16" t="s">
        <v>404</v>
      </c>
      <c r="E492" s="62"/>
      <c r="F492" s="74">
        <f t="shared" ref="F492:G492" si="194">SUM(F493)</f>
        <v>300</v>
      </c>
      <c r="G492" s="75">
        <f t="shared" si="194"/>
        <v>300</v>
      </c>
    </row>
    <row r="493" spans="1:7" ht="20.25" x14ac:dyDescent="0.3">
      <c r="A493" s="14" t="s">
        <v>365</v>
      </c>
      <c r="B493" s="6" t="s">
        <v>343</v>
      </c>
      <c r="C493" s="7" t="s">
        <v>25</v>
      </c>
      <c r="D493" s="16" t="s">
        <v>404</v>
      </c>
      <c r="E493" s="62" t="s">
        <v>14</v>
      </c>
      <c r="F493" s="74">
        <v>300</v>
      </c>
      <c r="G493" s="75">
        <v>300</v>
      </c>
    </row>
    <row r="494" spans="1:7" ht="20.25" x14ac:dyDescent="0.3">
      <c r="A494" s="34" t="s">
        <v>204</v>
      </c>
      <c r="B494" s="6" t="s">
        <v>343</v>
      </c>
      <c r="C494" s="7" t="s">
        <v>25</v>
      </c>
      <c r="D494" s="16" t="s">
        <v>405</v>
      </c>
      <c r="E494" s="62"/>
      <c r="F494" s="74">
        <f t="shared" ref="F494:G494" si="195">+F495</f>
        <v>100</v>
      </c>
      <c r="G494" s="75">
        <f t="shared" si="195"/>
        <v>100</v>
      </c>
    </row>
    <row r="495" spans="1:7" ht="37.5" x14ac:dyDescent="0.3">
      <c r="A495" s="1" t="s">
        <v>406</v>
      </c>
      <c r="B495" s="6" t="s">
        <v>343</v>
      </c>
      <c r="C495" s="7" t="s">
        <v>25</v>
      </c>
      <c r="D495" s="16" t="s">
        <v>407</v>
      </c>
      <c r="E495" s="62"/>
      <c r="F495" s="74">
        <f t="shared" ref="F495:G495" si="196">SUM(F496)</f>
        <v>100</v>
      </c>
      <c r="G495" s="75">
        <f t="shared" si="196"/>
        <v>100</v>
      </c>
    </row>
    <row r="496" spans="1:7" ht="20.25" x14ac:dyDescent="0.3">
      <c r="A496" s="14" t="s">
        <v>365</v>
      </c>
      <c r="B496" s="6" t="s">
        <v>343</v>
      </c>
      <c r="C496" s="7" t="s">
        <v>25</v>
      </c>
      <c r="D496" s="16" t="s">
        <v>407</v>
      </c>
      <c r="E496" s="62" t="s">
        <v>14</v>
      </c>
      <c r="F496" s="74">
        <v>100</v>
      </c>
      <c r="G496" s="75">
        <v>100</v>
      </c>
    </row>
    <row r="497" spans="1:7" ht="20.25" x14ac:dyDescent="0.3">
      <c r="A497" s="1" t="s">
        <v>82</v>
      </c>
      <c r="B497" s="6" t="s">
        <v>343</v>
      </c>
      <c r="C497" s="7" t="s">
        <v>25</v>
      </c>
      <c r="D497" s="16" t="s">
        <v>408</v>
      </c>
      <c r="E497" s="62"/>
      <c r="F497" s="74">
        <f t="shared" ref="F497:G497" si="197">+F498</f>
        <v>350</v>
      </c>
      <c r="G497" s="75">
        <f t="shared" si="197"/>
        <v>350</v>
      </c>
    </row>
    <row r="498" spans="1:7" ht="20.25" x14ac:dyDescent="0.3">
      <c r="A498" s="1" t="s">
        <v>409</v>
      </c>
      <c r="B498" s="6" t="s">
        <v>343</v>
      </c>
      <c r="C498" s="7" t="s">
        <v>25</v>
      </c>
      <c r="D498" s="16" t="s">
        <v>410</v>
      </c>
      <c r="E498" s="62"/>
      <c r="F498" s="74">
        <f t="shared" ref="F498:G498" si="198">SUM(F499)</f>
        <v>350</v>
      </c>
      <c r="G498" s="75">
        <f t="shared" si="198"/>
        <v>350</v>
      </c>
    </row>
    <row r="499" spans="1:7" ht="20.25" x14ac:dyDescent="0.3">
      <c r="A499" s="14" t="s">
        <v>365</v>
      </c>
      <c r="B499" s="6" t="s">
        <v>343</v>
      </c>
      <c r="C499" s="7" t="s">
        <v>25</v>
      </c>
      <c r="D499" s="16" t="s">
        <v>410</v>
      </c>
      <c r="E499" s="62" t="s">
        <v>14</v>
      </c>
      <c r="F499" s="74">
        <v>350</v>
      </c>
      <c r="G499" s="75">
        <v>350</v>
      </c>
    </row>
    <row r="500" spans="1:7" ht="37.5" x14ac:dyDescent="0.3">
      <c r="A500" s="1" t="s">
        <v>16</v>
      </c>
      <c r="B500" s="6" t="s">
        <v>343</v>
      </c>
      <c r="C500" s="7" t="s">
        <v>25</v>
      </c>
      <c r="D500" s="16" t="s">
        <v>411</v>
      </c>
      <c r="E500" s="62"/>
      <c r="F500" s="74">
        <f t="shared" ref="F500:G500" si="199">+F501+F507</f>
        <v>44801.3</v>
      </c>
      <c r="G500" s="75">
        <f t="shared" si="199"/>
        <v>44785.4</v>
      </c>
    </row>
    <row r="501" spans="1:7" ht="20.25" x14ac:dyDescent="0.3">
      <c r="A501" s="1" t="s">
        <v>17</v>
      </c>
      <c r="B501" s="6" t="s">
        <v>343</v>
      </c>
      <c r="C501" s="7" t="s">
        <v>25</v>
      </c>
      <c r="D501" s="16" t="s">
        <v>412</v>
      </c>
      <c r="E501" s="62"/>
      <c r="F501" s="74">
        <f t="shared" ref="F501:G501" si="200">SUM(F502+F504)</f>
        <v>23860.399999999998</v>
      </c>
      <c r="G501" s="75">
        <f t="shared" si="200"/>
        <v>22768.6</v>
      </c>
    </row>
    <row r="502" spans="1:7" ht="20.25" x14ac:dyDescent="0.3">
      <c r="A502" s="1" t="s">
        <v>413</v>
      </c>
      <c r="B502" s="6" t="s">
        <v>343</v>
      </c>
      <c r="C502" s="7" t="s">
        <v>25</v>
      </c>
      <c r="D502" s="16" t="s">
        <v>414</v>
      </c>
      <c r="E502" s="62"/>
      <c r="F502" s="74">
        <f t="shared" ref="F502:G502" si="201">SUM(F503)</f>
        <v>10110.799999999999</v>
      </c>
      <c r="G502" s="75">
        <f t="shared" si="201"/>
        <v>9034.9</v>
      </c>
    </row>
    <row r="503" spans="1:7" ht="20.25" x14ac:dyDescent="0.3">
      <c r="A503" s="14" t="s">
        <v>365</v>
      </c>
      <c r="B503" s="6" t="s">
        <v>343</v>
      </c>
      <c r="C503" s="7" t="s">
        <v>25</v>
      </c>
      <c r="D503" s="16" t="s">
        <v>414</v>
      </c>
      <c r="E503" s="62" t="s">
        <v>14</v>
      </c>
      <c r="F503" s="74">
        <v>10110.799999999999</v>
      </c>
      <c r="G503" s="75">
        <v>9034.9</v>
      </c>
    </row>
    <row r="504" spans="1:7" ht="56.25" x14ac:dyDescent="0.3">
      <c r="A504" s="22" t="s">
        <v>415</v>
      </c>
      <c r="B504" s="6" t="s">
        <v>343</v>
      </c>
      <c r="C504" s="7" t="s">
        <v>25</v>
      </c>
      <c r="D504" s="16" t="s">
        <v>416</v>
      </c>
      <c r="E504" s="62"/>
      <c r="F504" s="74">
        <f t="shared" ref="F504:G504" si="202">+F505+F506</f>
        <v>13749.599999999999</v>
      </c>
      <c r="G504" s="75">
        <f t="shared" si="202"/>
        <v>13733.699999999999</v>
      </c>
    </row>
    <row r="505" spans="1:7" ht="20.25" x14ac:dyDescent="0.3">
      <c r="A505" s="14" t="s">
        <v>365</v>
      </c>
      <c r="B505" s="6" t="s">
        <v>343</v>
      </c>
      <c r="C505" s="7" t="s">
        <v>25</v>
      </c>
      <c r="D505" s="16" t="s">
        <v>416</v>
      </c>
      <c r="E505" s="62" t="s">
        <v>14</v>
      </c>
      <c r="F505" s="74">
        <v>13108.3</v>
      </c>
      <c r="G505" s="75">
        <v>13108.3</v>
      </c>
    </row>
    <row r="506" spans="1:7" ht="56.25" x14ac:dyDescent="0.3">
      <c r="A506" s="22" t="s">
        <v>187</v>
      </c>
      <c r="B506" s="6" t="s">
        <v>343</v>
      </c>
      <c r="C506" s="7" t="s">
        <v>25</v>
      </c>
      <c r="D506" s="16" t="s">
        <v>416</v>
      </c>
      <c r="E506" s="62" t="s">
        <v>188</v>
      </c>
      <c r="F506" s="74">
        <v>641.29999999999995</v>
      </c>
      <c r="G506" s="75">
        <v>625.4</v>
      </c>
    </row>
    <row r="507" spans="1:7" s="28" customFormat="1" ht="37.5" x14ac:dyDescent="0.3">
      <c r="A507" s="1" t="s">
        <v>22</v>
      </c>
      <c r="B507" s="6" t="s">
        <v>343</v>
      </c>
      <c r="C507" s="7" t="s">
        <v>25</v>
      </c>
      <c r="D507" s="16" t="s">
        <v>708</v>
      </c>
      <c r="E507" s="64"/>
      <c r="F507" s="74">
        <f t="shared" ref="F507:G507" si="203">+F508</f>
        <v>20940.900000000001</v>
      </c>
      <c r="G507" s="75">
        <f t="shared" si="203"/>
        <v>22016.800000000003</v>
      </c>
    </row>
    <row r="508" spans="1:7" s="28" customFormat="1" ht="20.25" x14ac:dyDescent="0.3">
      <c r="A508" s="14" t="s">
        <v>365</v>
      </c>
      <c r="B508" s="6" t="s">
        <v>343</v>
      </c>
      <c r="C508" s="7" t="s">
        <v>25</v>
      </c>
      <c r="D508" s="10" t="s">
        <v>708</v>
      </c>
      <c r="E508" s="63" t="s">
        <v>14</v>
      </c>
      <c r="F508" s="74">
        <v>20940.900000000001</v>
      </c>
      <c r="G508" s="75">
        <v>22016.800000000003</v>
      </c>
    </row>
    <row r="509" spans="1:7" ht="56.25" x14ac:dyDescent="0.3">
      <c r="A509" s="14" t="s">
        <v>417</v>
      </c>
      <c r="B509" s="9" t="s">
        <v>343</v>
      </c>
      <c r="C509" s="10" t="s">
        <v>25</v>
      </c>
      <c r="D509" s="7" t="s">
        <v>418</v>
      </c>
      <c r="E509" s="63"/>
      <c r="F509" s="76">
        <f t="shared" ref="F509:G509" si="204">SUM(F510)</f>
        <v>74089.2</v>
      </c>
      <c r="G509" s="77">
        <f t="shared" si="204"/>
        <v>74089.2</v>
      </c>
    </row>
    <row r="510" spans="1:7" ht="37.5" x14ac:dyDescent="0.3">
      <c r="A510" s="11" t="s">
        <v>419</v>
      </c>
      <c r="B510" s="9" t="s">
        <v>343</v>
      </c>
      <c r="C510" s="10" t="s">
        <v>25</v>
      </c>
      <c r="D510" s="7" t="s">
        <v>420</v>
      </c>
      <c r="E510" s="63"/>
      <c r="F510" s="74">
        <f>SUM(F511+F514+F519+F522+F529)</f>
        <v>74089.2</v>
      </c>
      <c r="G510" s="75">
        <f>SUM(G511+G514+G519+G522+G529)</f>
        <v>74089.2</v>
      </c>
    </row>
    <row r="511" spans="1:7" ht="37.5" x14ac:dyDescent="0.3">
      <c r="A511" s="11" t="s">
        <v>245</v>
      </c>
      <c r="B511" s="9" t="s">
        <v>343</v>
      </c>
      <c r="C511" s="10" t="s">
        <v>25</v>
      </c>
      <c r="D511" s="7" t="s">
        <v>421</v>
      </c>
      <c r="E511" s="63"/>
      <c r="F511" s="74">
        <f t="shared" ref="F511:G512" si="205">SUM(F512)</f>
        <v>1500</v>
      </c>
      <c r="G511" s="75">
        <f t="shared" si="205"/>
        <v>1500</v>
      </c>
    </row>
    <row r="512" spans="1:7" ht="37.5" x14ac:dyDescent="0.3">
      <c r="A512" s="11" t="s">
        <v>422</v>
      </c>
      <c r="B512" s="9" t="s">
        <v>343</v>
      </c>
      <c r="C512" s="10" t="s">
        <v>25</v>
      </c>
      <c r="D512" s="7" t="s">
        <v>423</v>
      </c>
      <c r="E512" s="63"/>
      <c r="F512" s="74">
        <f t="shared" si="205"/>
        <v>1500</v>
      </c>
      <c r="G512" s="75">
        <f t="shared" si="205"/>
        <v>1500</v>
      </c>
    </row>
    <row r="513" spans="1:7" ht="20.25" x14ac:dyDescent="0.3">
      <c r="A513" s="14" t="s">
        <v>365</v>
      </c>
      <c r="B513" s="9" t="s">
        <v>343</v>
      </c>
      <c r="C513" s="10" t="s">
        <v>25</v>
      </c>
      <c r="D513" s="7" t="s">
        <v>423</v>
      </c>
      <c r="E513" s="63" t="s">
        <v>14</v>
      </c>
      <c r="F513" s="74">
        <v>1500</v>
      </c>
      <c r="G513" s="75">
        <v>1500</v>
      </c>
    </row>
    <row r="514" spans="1:7" ht="20.25" x14ac:dyDescent="0.3">
      <c r="A514" s="11" t="s">
        <v>15</v>
      </c>
      <c r="B514" s="9" t="s">
        <v>343</v>
      </c>
      <c r="C514" s="10" t="s">
        <v>25</v>
      </c>
      <c r="D514" s="7" t="s">
        <v>424</v>
      </c>
      <c r="E514" s="63"/>
      <c r="F514" s="74">
        <f>SUM(F515+F517)</f>
        <v>900</v>
      </c>
      <c r="G514" s="75">
        <f>SUM(G515+G517)</f>
        <v>900</v>
      </c>
    </row>
    <row r="515" spans="1:7" ht="20.25" x14ac:dyDescent="0.3">
      <c r="A515" s="11" t="s">
        <v>351</v>
      </c>
      <c r="B515" s="9" t="s">
        <v>343</v>
      </c>
      <c r="C515" s="10" t="s">
        <v>25</v>
      </c>
      <c r="D515" s="7" t="s">
        <v>425</v>
      </c>
      <c r="E515" s="63"/>
      <c r="F515" s="74">
        <f t="shared" ref="F515:G515" si="206">SUM(F516)</f>
        <v>400</v>
      </c>
      <c r="G515" s="75">
        <f t="shared" si="206"/>
        <v>400</v>
      </c>
    </row>
    <row r="516" spans="1:7" ht="20.25" x14ac:dyDescent="0.3">
      <c r="A516" s="14" t="s">
        <v>365</v>
      </c>
      <c r="B516" s="9" t="s">
        <v>343</v>
      </c>
      <c r="C516" s="10" t="s">
        <v>25</v>
      </c>
      <c r="D516" s="7" t="s">
        <v>425</v>
      </c>
      <c r="E516" s="63" t="s">
        <v>14</v>
      </c>
      <c r="F516" s="74">
        <v>400</v>
      </c>
      <c r="G516" s="75">
        <v>400</v>
      </c>
    </row>
    <row r="517" spans="1:7" ht="20.25" x14ac:dyDescent="0.3">
      <c r="A517" s="11" t="s">
        <v>426</v>
      </c>
      <c r="B517" s="9" t="s">
        <v>343</v>
      </c>
      <c r="C517" s="10" t="s">
        <v>25</v>
      </c>
      <c r="D517" s="7" t="s">
        <v>427</v>
      </c>
      <c r="E517" s="63"/>
      <c r="F517" s="74">
        <f t="shared" ref="F517:G517" si="207">SUM(F518)</f>
        <v>500</v>
      </c>
      <c r="G517" s="75">
        <f t="shared" si="207"/>
        <v>500</v>
      </c>
    </row>
    <row r="518" spans="1:7" ht="20.25" x14ac:dyDescent="0.3">
      <c r="A518" s="14" t="s">
        <v>365</v>
      </c>
      <c r="B518" s="9" t="s">
        <v>343</v>
      </c>
      <c r="C518" s="10" t="s">
        <v>25</v>
      </c>
      <c r="D518" s="7" t="s">
        <v>427</v>
      </c>
      <c r="E518" s="63" t="s">
        <v>14</v>
      </c>
      <c r="F518" s="74">
        <v>500</v>
      </c>
      <c r="G518" s="75">
        <v>500</v>
      </c>
    </row>
    <row r="519" spans="1:7" ht="20.25" x14ac:dyDescent="0.3">
      <c r="A519" s="11" t="s">
        <v>204</v>
      </c>
      <c r="B519" s="9" t="s">
        <v>343</v>
      </c>
      <c r="C519" s="10" t="s">
        <v>25</v>
      </c>
      <c r="D519" s="7" t="s">
        <v>428</v>
      </c>
      <c r="E519" s="63"/>
      <c r="F519" s="74">
        <f t="shared" ref="F519:G520" si="208">SUM(F520)</f>
        <v>2500</v>
      </c>
      <c r="G519" s="75">
        <f t="shared" si="208"/>
        <v>2500</v>
      </c>
    </row>
    <row r="520" spans="1:7" ht="37.5" x14ac:dyDescent="0.3">
      <c r="A520" s="11" t="s">
        <v>429</v>
      </c>
      <c r="B520" s="9" t="s">
        <v>343</v>
      </c>
      <c r="C520" s="10" t="s">
        <v>25</v>
      </c>
      <c r="D520" s="7" t="s">
        <v>430</v>
      </c>
      <c r="E520" s="63"/>
      <c r="F520" s="74">
        <f t="shared" si="208"/>
        <v>2500</v>
      </c>
      <c r="G520" s="75">
        <f t="shared" si="208"/>
        <v>2500</v>
      </c>
    </row>
    <row r="521" spans="1:7" ht="20.25" x14ac:dyDescent="0.3">
      <c r="A521" s="14" t="s">
        <v>365</v>
      </c>
      <c r="B521" s="9" t="s">
        <v>343</v>
      </c>
      <c r="C521" s="10" t="s">
        <v>25</v>
      </c>
      <c r="D521" s="7" t="s">
        <v>430</v>
      </c>
      <c r="E521" s="63" t="s">
        <v>14</v>
      </c>
      <c r="F521" s="74">
        <v>2500</v>
      </c>
      <c r="G521" s="75">
        <v>2500</v>
      </c>
    </row>
    <row r="522" spans="1:7" ht="20.25" x14ac:dyDescent="0.3">
      <c r="A522" s="11" t="s">
        <v>82</v>
      </c>
      <c r="B522" s="9" t="s">
        <v>343</v>
      </c>
      <c r="C522" s="10" t="s">
        <v>25</v>
      </c>
      <c r="D522" s="7" t="s">
        <v>431</v>
      </c>
      <c r="E522" s="63"/>
      <c r="F522" s="74">
        <f t="shared" ref="F522:G522" si="209">SUM(F523+F525+F527)</f>
        <v>400</v>
      </c>
      <c r="G522" s="75">
        <f t="shared" si="209"/>
        <v>400</v>
      </c>
    </row>
    <row r="523" spans="1:7" ht="37.5" x14ac:dyDescent="0.3">
      <c r="A523" s="11" t="s">
        <v>432</v>
      </c>
      <c r="B523" s="9" t="s">
        <v>343</v>
      </c>
      <c r="C523" s="10" t="s">
        <v>25</v>
      </c>
      <c r="D523" s="7" t="s">
        <v>433</v>
      </c>
      <c r="E523" s="63"/>
      <c r="F523" s="74">
        <f t="shared" ref="F523:G523" si="210">SUM(F524)</f>
        <v>300</v>
      </c>
      <c r="G523" s="75">
        <f t="shared" si="210"/>
        <v>300</v>
      </c>
    </row>
    <row r="524" spans="1:7" ht="20.25" x14ac:dyDescent="0.3">
      <c r="A524" s="14" t="s">
        <v>365</v>
      </c>
      <c r="B524" s="9" t="s">
        <v>343</v>
      </c>
      <c r="C524" s="10" t="s">
        <v>25</v>
      </c>
      <c r="D524" s="7" t="s">
        <v>433</v>
      </c>
      <c r="E524" s="63" t="s">
        <v>14</v>
      </c>
      <c r="F524" s="74">
        <v>300</v>
      </c>
      <c r="G524" s="75">
        <v>300</v>
      </c>
    </row>
    <row r="525" spans="1:7" ht="37.5" x14ac:dyDescent="0.3">
      <c r="A525" s="14" t="s">
        <v>434</v>
      </c>
      <c r="B525" s="9" t="s">
        <v>343</v>
      </c>
      <c r="C525" s="10" t="s">
        <v>25</v>
      </c>
      <c r="D525" s="7" t="s">
        <v>435</v>
      </c>
      <c r="E525" s="63"/>
      <c r="F525" s="74">
        <f t="shared" ref="F525:G525" si="211">SUM(F526)</f>
        <v>50</v>
      </c>
      <c r="G525" s="75">
        <f t="shared" si="211"/>
        <v>50</v>
      </c>
    </row>
    <row r="526" spans="1:7" ht="20.25" x14ac:dyDescent="0.3">
      <c r="A526" s="14" t="s">
        <v>365</v>
      </c>
      <c r="B526" s="9" t="s">
        <v>343</v>
      </c>
      <c r="C526" s="10" t="s">
        <v>25</v>
      </c>
      <c r="D526" s="7" t="s">
        <v>435</v>
      </c>
      <c r="E526" s="63" t="s">
        <v>14</v>
      </c>
      <c r="F526" s="74">
        <v>50</v>
      </c>
      <c r="G526" s="75">
        <v>50</v>
      </c>
    </row>
    <row r="527" spans="1:7" ht="56.25" x14ac:dyDescent="0.3">
      <c r="A527" s="14" t="s">
        <v>547</v>
      </c>
      <c r="B527" s="9" t="s">
        <v>343</v>
      </c>
      <c r="C527" s="10" t="s">
        <v>25</v>
      </c>
      <c r="D527" s="7" t="s">
        <v>548</v>
      </c>
      <c r="E527" s="63"/>
      <c r="F527" s="74">
        <f t="shared" ref="F527:G527" si="212">SUM(F528)</f>
        <v>50</v>
      </c>
      <c r="G527" s="75">
        <f t="shared" si="212"/>
        <v>50</v>
      </c>
    </row>
    <row r="528" spans="1:7" ht="20.25" x14ac:dyDescent="0.3">
      <c r="A528" s="14" t="s">
        <v>365</v>
      </c>
      <c r="B528" s="9" t="s">
        <v>343</v>
      </c>
      <c r="C528" s="10" t="s">
        <v>25</v>
      </c>
      <c r="D528" s="7" t="s">
        <v>548</v>
      </c>
      <c r="E528" s="63" t="s">
        <v>14</v>
      </c>
      <c r="F528" s="74">
        <v>50</v>
      </c>
      <c r="G528" s="75">
        <v>50</v>
      </c>
    </row>
    <row r="529" spans="1:7" ht="37.5" x14ac:dyDescent="0.3">
      <c r="A529" s="11" t="s">
        <v>16</v>
      </c>
      <c r="B529" s="9" t="s">
        <v>343</v>
      </c>
      <c r="C529" s="10" t="s">
        <v>25</v>
      </c>
      <c r="D529" s="7" t="s">
        <v>436</v>
      </c>
      <c r="E529" s="63"/>
      <c r="F529" s="74">
        <f t="shared" ref="F529:G529" si="213">SUM(F530+F533)</f>
        <v>68789.2</v>
      </c>
      <c r="G529" s="75">
        <f t="shared" si="213"/>
        <v>68789.2</v>
      </c>
    </row>
    <row r="530" spans="1:7" ht="20.25" x14ac:dyDescent="0.3">
      <c r="A530" s="11" t="s">
        <v>17</v>
      </c>
      <c r="B530" s="9" t="s">
        <v>343</v>
      </c>
      <c r="C530" s="10" t="s">
        <v>25</v>
      </c>
      <c r="D530" s="7" t="s">
        <v>437</v>
      </c>
      <c r="E530" s="63"/>
      <c r="F530" s="74">
        <f t="shared" ref="F530:G531" si="214">SUM(F531)</f>
        <v>37012</v>
      </c>
      <c r="G530" s="75">
        <f t="shared" si="214"/>
        <v>35413.199999999997</v>
      </c>
    </row>
    <row r="531" spans="1:7" ht="37.5" x14ac:dyDescent="0.3">
      <c r="A531" s="11" t="s">
        <v>438</v>
      </c>
      <c r="B531" s="9" t="s">
        <v>343</v>
      </c>
      <c r="C531" s="10" t="s">
        <v>25</v>
      </c>
      <c r="D531" s="7" t="s">
        <v>439</v>
      </c>
      <c r="E531" s="63"/>
      <c r="F531" s="74">
        <f t="shared" si="214"/>
        <v>37012</v>
      </c>
      <c r="G531" s="75">
        <f t="shared" si="214"/>
        <v>35413.199999999997</v>
      </c>
    </row>
    <row r="532" spans="1:7" ht="20.25" x14ac:dyDescent="0.3">
      <c r="A532" s="14" t="s">
        <v>365</v>
      </c>
      <c r="B532" s="9" t="s">
        <v>343</v>
      </c>
      <c r="C532" s="10" t="s">
        <v>25</v>
      </c>
      <c r="D532" s="7" t="s">
        <v>439</v>
      </c>
      <c r="E532" s="63" t="s">
        <v>14</v>
      </c>
      <c r="F532" s="74">
        <v>37012</v>
      </c>
      <c r="G532" s="75">
        <v>35413.199999999997</v>
      </c>
    </row>
    <row r="533" spans="1:7" ht="37.5" x14ac:dyDescent="0.3">
      <c r="A533" s="11" t="s">
        <v>22</v>
      </c>
      <c r="B533" s="9" t="s">
        <v>343</v>
      </c>
      <c r="C533" s="10" t="s">
        <v>25</v>
      </c>
      <c r="D533" s="7" t="s">
        <v>694</v>
      </c>
      <c r="E533" s="63"/>
      <c r="F533" s="74">
        <f t="shared" ref="F533:G533" si="215">SUM(F534)</f>
        <v>31777.200000000001</v>
      </c>
      <c r="G533" s="75">
        <f t="shared" si="215"/>
        <v>33376</v>
      </c>
    </row>
    <row r="534" spans="1:7" ht="20.25" x14ac:dyDescent="0.3">
      <c r="A534" s="14" t="s">
        <v>365</v>
      </c>
      <c r="B534" s="9" t="s">
        <v>343</v>
      </c>
      <c r="C534" s="10" t="s">
        <v>25</v>
      </c>
      <c r="D534" s="7" t="s">
        <v>694</v>
      </c>
      <c r="E534" s="63" t="s">
        <v>14</v>
      </c>
      <c r="F534" s="74">
        <v>31777.200000000001</v>
      </c>
      <c r="G534" s="75">
        <v>33376</v>
      </c>
    </row>
    <row r="535" spans="1:7" ht="20.25" x14ac:dyDescent="0.3">
      <c r="A535" s="22" t="s">
        <v>440</v>
      </c>
      <c r="B535" s="6" t="s">
        <v>343</v>
      </c>
      <c r="C535" s="7" t="s">
        <v>343</v>
      </c>
      <c r="D535" s="7"/>
      <c r="E535" s="62"/>
      <c r="F535" s="74">
        <f>+F536+F558</f>
        <v>3878</v>
      </c>
      <c r="G535" s="75">
        <f>+G536+G558</f>
        <v>3878</v>
      </c>
    </row>
    <row r="536" spans="1:7" ht="37.5" x14ac:dyDescent="0.3">
      <c r="A536" s="14" t="s">
        <v>441</v>
      </c>
      <c r="B536" s="9" t="s">
        <v>343</v>
      </c>
      <c r="C536" s="10" t="s">
        <v>343</v>
      </c>
      <c r="D536" s="7" t="s">
        <v>442</v>
      </c>
      <c r="E536" s="63"/>
      <c r="F536" s="76">
        <f t="shared" ref="F536:G536" si="216">SUM(F537+F545)</f>
        <v>1798</v>
      </c>
      <c r="G536" s="77">
        <f t="shared" si="216"/>
        <v>1798</v>
      </c>
    </row>
    <row r="537" spans="1:7" ht="20.25" x14ac:dyDescent="0.3">
      <c r="A537" s="14" t="s">
        <v>82</v>
      </c>
      <c r="B537" s="9" t="s">
        <v>343</v>
      </c>
      <c r="C537" s="10" t="s">
        <v>343</v>
      </c>
      <c r="D537" s="7" t="s">
        <v>443</v>
      </c>
      <c r="E537" s="63"/>
      <c r="F537" s="76">
        <f t="shared" ref="F537:G537" si="217">SUM(F538)</f>
        <v>1100</v>
      </c>
      <c r="G537" s="77">
        <f t="shared" si="217"/>
        <v>1100</v>
      </c>
    </row>
    <row r="538" spans="1:7" ht="56.25" x14ac:dyDescent="0.3">
      <c r="A538" s="14" t="s">
        <v>444</v>
      </c>
      <c r="B538" s="9" t="s">
        <v>343</v>
      </c>
      <c r="C538" s="10" t="s">
        <v>343</v>
      </c>
      <c r="D538" s="7" t="s">
        <v>445</v>
      </c>
      <c r="E538" s="63"/>
      <c r="F538" s="76">
        <f t="shared" ref="F538:G538" si="218">SUM(F539+F541+F543)</f>
        <v>1100</v>
      </c>
      <c r="G538" s="77">
        <f t="shared" si="218"/>
        <v>1100</v>
      </c>
    </row>
    <row r="539" spans="1:7" ht="56.25" x14ac:dyDescent="0.3">
      <c r="A539" s="14" t="s">
        <v>446</v>
      </c>
      <c r="B539" s="9" t="s">
        <v>343</v>
      </c>
      <c r="C539" s="10" t="s">
        <v>343</v>
      </c>
      <c r="D539" s="7" t="s">
        <v>447</v>
      </c>
      <c r="E539" s="63"/>
      <c r="F539" s="76">
        <f t="shared" ref="F539:G539" si="219">SUM(F540)</f>
        <v>850</v>
      </c>
      <c r="G539" s="77">
        <f t="shared" si="219"/>
        <v>850</v>
      </c>
    </row>
    <row r="540" spans="1:7" ht="20.25" x14ac:dyDescent="0.3">
      <c r="A540" s="14" t="s">
        <v>365</v>
      </c>
      <c r="B540" s="9" t="s">
        <v>343</v>
      </c>
      <c r="C540" s="10" t="s">
        <v>343</v>
      </c>
      <c r="D540" s="7" t="s">
        <v>447</v>
      </c>
      <c r="E540" s="63" t="s">
        <v>14</v>
      </c>
      <c r="F540" s="76">
        <v>850</v>
      </c>
      <c r="G540" s="75">
        <v>850</v>
      </c>
    </row>
    <row r="541" spans="1:7" ht="37.5" x14ac:dyDescent="0.3">
      <c r="A541" s="14" t="s">
        <v>448</v>
      </c>
      <c r="B541" s="9" t="s">
        <v>343</v>
      </c>
      <c r="C541" s="10" t="s">
        <v>343</v>
      </c>
      <c r="D541" s="7" t="s">
        <v>449</v>
      </c>
      <c r="E541" s="63"/>
      <c r="F541" s="76">
        <f t="shared" ref="F541:G541" si="220">SUM(F542)</f>
        <v>200</v>
      </c>
      <c r="G541" s="77">
        <f t="shared" si="220"/>
        <v>200</v>
      </c>
    </row>
    <row r="542" spans="1:7" ht="37.5" x14ac:dyDescent="0.3">
      <c r="A542" s="27" t="s">
        <v>28</v>
      </c>
      <c r="B542" s="9" t="s">
        <v>343</v>
      </c>
      <c r="C542" s="10" t="s">
        <v>343</v>
      </c>
      <c r="D542" s="7" t="s">
        <v>449</v>
      </c>
      <c r="E542" s="63" t="s">
        <v>29</v>
      </c>
      <c r="F542" s="76">
        <v>200</v>
      </c>
      <c r="G542" s="75">
        <v>200</v>
      </c>
    </row>
    <row r="543" spans="1:7" ht="37.5" x14ac:dyDescent="0.3">
      <c r="A543" s="14" t="s">
        <v>450</v>
      </c>
      <c r="B543" s="9" t="s">
        <v>343</v>
      </c>
      <c r="C543" s="10" t="s">
        <v>343</v>
      </c>
      <c r="D543" s="7" t="s">
        <v>451</v>
      </c>
      <c r="E543" s="63"/>
      <c r="F543" s="76">
        <f t="shared" ref="F543:G543" si="221">SUM(F544)</f>
        <v>50</v>
      </c>
      <c r="G543" s="77">
        <f t="shared" si="221"/>
        <v>50</v>
      </c>
    </row>
    <row r="544" spans="1:7" ht="37.5" x14ac:dyDescent="0.3">
      <c r="A544" s="27" t="s">
        <v>28</v>
      </c>
      <c r="B544" s="9" t="s">
        <v>343</v>
      </c>
      <c r="C544" s="10" t="s">
        <v>343</v>
      </c>
      <c r="D544" s="7" t="s">
        <v>451</v>
      </c>
      <c r="E544" s="63" t="s">
        <v>29</v>
      </c>
      <c r="F544" s="76">
        <v>50</v>
      </c>
      <c r="G544" s="75">
        <v>50</v>
      </c>
    </row>
    <row r="545" spans="1:7" ht="20.25" x14ac:dyDescent="0.3">
      <c r="A545" s="14" t="s">
        <v>24</v>
      </c>
      <c r="B545" s="9" t="s">
        <v>343</v>
      </c>
      <c r="C545" s="10" t="s">
        <v>343</v>
      </c>
      <c r="D545" s="7" t="s">
        <v>452</v>
      </c>
      <c r="E545" s="63"/>
      <c r="F545" s="76">
        <f t="shared" ref="F545:G545" si="222">SUM(F546)</f>
        <v>698</v>
      </c>
      <c r="G545" s="77">
        <f t="shared" si="222"/>
        <v>698</v>
      </c>
    </row>
    <row r="546" spans="1:7" ht="20.25" x14ac:dyDescent="0.3">
      <c r="A546" s="14" t="s">
        <v>453</v>
      </c>
      <c r="B546" s="9" t="s">
        <v>343</v>
      </c>
      <c r="C546" s="10" t="s">
        <v>343</v>
      </c>
      <c r="D546" s="7" t="s">
        <v>454</v>
      </c>
      <c r="E546" s="63"/>
      <c r="F546" s="76">
        <f t="shared" ref="F546:G546" si="223">SUM(F547+F549+F551+F553+F555)</f>
        <v>698</v>
      </c>
      <c r="G546" s="77">
        <f t="shared" si="223"/>
        <v>698</v>
      </c>
    </row>
    <row r="547" spans="1:7" ht="37.5" x14ac:dyDescent="0.3">
      <c r="A547" s="14" t="s">
        <v>455</v>
      </c>
      <c r="B547" s="9" t="s">
        <v>343</v>
      </c>
      <c r="C547" s="10" t="s">
        <v>343</v>
      </c>
      <c r="D547" s="7" t="s">
        <v>456</v>
      </c>
      <c r="E547" s="63"/>
      <c r="F547" s="76">
        <f t="shared" ref="F547:G547" si="224">SUM(F548)</f>
        <v>360</v>
      </c>
      <c r="G547" s="77">
        <f t="shared" si="224"/>
        <v>360</v>
      </c>
    </row>
    <row r="548" spans="1:7" ht="20.25" x14ac:dyDescent="0.3">
      <c r="A548" s="21" t="s">
        <v>32</v>
      </c>
      <c r="B548" s="9" t="s">
        <v>343</v>
      </c>
      <c r="C548" s="10" t="s">
        <v>343</v>
      </c>
      <c r="D548" s="7" t="s">
        <v>456</v>
      </c>
      <c r="E548" s="63" t="s">
        <v>33</v>
      </c>
      <c r="F548" s="76">
        <v>360</v>
      </c>
      <c r="G548" s="75">
        <v>360</v>
      </c>
    </row>
    <row r="549" spans="1:7" ht="20.25" x14ac:dyDescent="0.3">
      <c r="A549" s="14" t="s">
        <v>457</v>
      </c>
      <c r="B549" s="9" t="s">
        <v>343</v>
      </c>
      <c r="C549" s="10" t="s">
        <v>343</v>
      </c>
      <c r="D549" s="7" t="s">
        <v>458</v>
      </c>
      <c r="E549" s="63"/>
      <c r="F549" s="76">
        <f t="shared" ref="F549:G549" si="225">SUM(F550)</f>
        <v>50</v>
      </c>
      <c r="G549" s="77">
        <f t="shared" si="225"/>
        <v>50</v>
      </c>
    </row>
    <row r="550" spans="1:7" ht="20.25" x14ac:dyDescent="0.3">
      <c r="A550" s="27" t="s">
        <v>111</v>
      </c>
      <c r="B550" s="9" t="s">
        <v>343</v>
      </c>
      <c r="C550" s="10" t="s">
        <v>343</v>
      </c>
      <c r="D550" s="7" t="s">
        <v>458</v>
      </c>
      <c r="E550" s="63" t="s">
        <v>112</v>
      </c>
      <c r="F550" s="76">
        <v>50</v>
      </c>
      <c r="G550" s="75">
        <v>50</v>
      </c>
    </row>
    <row r="551" spans="1:7" ht="41.25" customHeight="1" x14ac:dyDescent="0.3">
      <c r="A551" s="14" t="s">
        <v>459</v>
      </c>
      <c r="B551" s="9" t="s">
        <v>343</v>
      </c>
      <c r="C551" s="10" t="s">
        <v>343</v>
      </c>
      <c r="D551" s="7" t="s">
        <v>460</v>
      </c>
      <c r="E551" s="63"/>
      <c r="F551" s="76">
        <f t="shared" ref="F551:G551" si="226">SUM(F552)</f>
        <v>115</v>
      </c>
      <c r="G551" s="77">
        <f t="shared" si="226"/>
        <v>115</v>
      </c>
    </row>
    <row r="552" spans="1:7" ht="20.25" x14ac:dyDescent="0.3">
      <c r="A552" s="27" t="s">
        <v>111</v>
      </c>
      <c r="B552" s="9" t="s">
        <v>343</v>
      </c>
      <c r="C552" s="10" t="s">
        <v>343</v>
      </c>
      <c r="D552" s="7" t="s">
        <v>460</v>
      </c>
      <c r="E552" s="63" t="s">
        <v>112</v>
      </c>
      <c r="F552" s="76">
        <v>115</v>
      </c>
      <c r="G552" s="75">
        <v>115</v>
      </c>
    </row>
    <row r="553" spans="1:7" ht="56.25" x14ac:dyDescent="0.3">
      <c r="A553" s="14" t="s">
        <v>461</v>
      </c>
      <c r="B553" s="9" t="s">
        <v>343</v>
      </c>
      <c r="C553" s="10" t="s">
        <v>343</v>
      </c>
      <c r="D553" s="7" t="s">
        <v>462</v>
      </c>
      <c r="E553" s="63"/>
      <c r="F553" s="76">
        <f t="shared" ref="F553:G553" si="227">SUM(F554)</f>
        <v>138</v>
      </c>
      <c r="G553" s="77">
        <f t="shared" si="227"/>
        <v>138</v>
      </c>
    </row>
    <row r="554" spans="1:7" ht="20.25" x14ac:dyDescent="0.3">
      <c r="A554" s="27" t="s">
        <v>111</v>
      </c>
      <c r="B554" s="9" t="s">
        <v>343</v>
      </c>
      <c r="C554" s="10" t="s">
        <v>343</v>
      </c>
      <c r="D554" s="7" t="s">
        <v>462</v>
      </c>
      <c r="E554" s="63" t="s">
        <v>112</v>
      </c>
      <c r="F554" s="76">
        <v>138</v>
      </c>
      <c r="G554" s="75">
        <v>138</v>
      </c>
    </row>
    <row r="555" spans="1:7" ht="37.5" x14ac:dyDescent="0.3">
      <c r="A555" s="14" t="s">
        <v>463</v>
      </c>
      <c r="B555" s="9" t="s">
        <v>343</v>
      </c>
      <c r="C555" s="10" t="s">
        <v>343</v>
      </c>
      <c r="D555" s="10" t="s">
        <v>464</v>
      </c>
      <c r="E555" s="63"/>
      <c r="F555" s="76">
        <f>SUM(F556+F557)</f>
        <v>35</v>
      </c>
      <c r="G555" s="77">
        <f>SUM(G556+G557)</f>
        <v>35</v>
      </c>
    </row>
    <row r="556" spans="1:7" ht="37.5" x14ac:dyDescent="0.3">
      <c r="A556" s="27" t="s">
        <v>28</v>
      </c>
      <c r="B556" s="9" t="s">
        <v>343</v>
      </c>
      <c r="C556" s="10" t="s">
        <v>343</v>
      </c>
      <c r="D556" s="10" t="s">
        <v>464</v>
      </c>
      <c r="E556" s="63" t="s">
        <v>29</v>
      </c>
      <c r="F556" s="76">
        <v>15</v>
      </c>
      <c r="G556" s="75">
        <v>15</v>
      </c>
    </row>
    <row r="557" spans="1:7" ht="20.25" x14ac:dyDescent="0.3">
      <c r="A557" s="27" t="s">
        <v>111</v>
      </c>
      <c r="B557" s="9" t="s">
        <v>343</v>
      </c>
      <c r="C557" s="10" t="s">
        <v>343</v>
      </c>
      <c r="D557" s="10" t="s">
        <v>464</v>
      </c>
      <c r="E557" s="63" t="s">
        <v>112</v>
      </c>
      <c r="F557" s="76">
        <v>20</v>
      </c>
      <c r="G557" s="75">
        <v>20</v>
      </c>
    </row>
    <row r="558" spans="1:7" ht="58.5" customHeight="1" x14ac:dyDescent="0.3">
      <c r="A558" s="14" t="s">
        <v>7</v>
      </c>
      <c r="B558" s="9" t="s">
        <v>343</v>
      </c>
      <c r="C558" s="10" t="s">
        <v>343</v>
      </c>
      <c r="D558" s="17" t="s">
        <v>6</v>
      </c>
      <c r="E558" s="63"/>
      <c r="F558" s="76">
        <f t="shared" ref="F558:G562" si="228">SUM(F559)</f>
        <v>2080</v>
      </c>
      <c r="G558" s="77">
        <f t="shared" si="228"/>
        <v>2080</v>
      </c>
    </row>
    <row r="559" spans="1:7" ht="37.5" x14ac:dyDescent="0.3">
      <c r="A559" s="14" t="s">
        <v>8</v>
      </c>
      <c r="B559" s="9" t="s">
        <v>343</v>
      </c>
      <c r="C559" s="10" t="s">
        <v>343</v>
      </c>
      <c r="D559" s="17" t="s">
        <v>9</v>
      </c>
      <c r="E559" s="63"/>
      <c r="F559" s="76">
        <f t="shared" si="228"/>
        <v>2080</v>
      </c>
      <c r="G559" s="77">
        <f t="shared" si="228"/>
        <v>2080</v>
      </c>
    </row>
    <row r="560" spans="1:7" ht="37.5" x14ac:dyDescent="0.3">
      <c r="A560" s="14" t="s">
        <v>10</v>
      </c>
      <c r="B560" s="9" t="s">
        <v>343</v>
      </c>
      <c r="C560" s="10" t="s">
        <v>343</v>
      </c>
      <c r="D560" s="17" t="s">
        <v>11</v>
      </c>
      <c r="E560" s="63"/>
      <c r="F560" s="76">
        <f t="shared" si="228"/>
        <v>2080</v>
      </c>
      <c r="G560" s="77">
        <f t="shared" si="228"/>
        <v>2080</v>
      </c>
    </row>
    <row r="561" spans="1:7" ht="37.5" x14ac:dyDescent="0.3">
      <c r="A561" s="14" t="s">
        <v>465</v>
      </c>
      <c r="B561" s="9" t="s">
        <v>343</v>
      </c>
      <c r="C561" s="10" t="s">
        <v>343</v>
      </c>
      <c r="D561" s="17" t="s">
        <v>466</v>
      </c>
      <c r="E561" s="63"/>
      <c r="F561" s="76">
        <f t="shared" si="228"/>
        <v>2080</v>
      </c>
      <c r="G561" s="77">
        <f t="shared" si="228"/>
        <v>2080</v>
      </c>
    </row>
    <row r="562" spans="1:7" ht="56.25" x14ac:dyDescent="0.3">
      <c r="A562" s="14" t="s">
        <v>467</v>
      </c>
      <c r="B562" s="9" t="s">
        <v>343</v>
      </c>
      <c r="C562" s="10" t="s">
        <v>343</v>
      </c>
      <c r="D562" s="17" t="s">
        <v>468</v>
      </c>
      <c r="E562" s="63"/>
      <c r="F562" s="76">
        <f t="shared" si="228"/>
        <v>2080</v>
      </c>
      <c r="G562" s="77">
        <f t="shared" si="228"/>
        <v>2080</v>
      </c>
    </row>
    <row r="563" spans="1:7" ht="57.75" customHeight="1" x14ac:dyDescent="0.3">
      <c r="A563" s="14" t="s">
        <v>172</v>
      </c>
      <c r="B563" s="9" t="s">
        <v>343</v>
      </c>
      <c r="C563" s="10" t="s">
        <v>343</v>
      </c>
      <c r="D563" s="17" t="s">
        <v>468</v>
      </c>
      <c r="E563" s="63" t="s">
        <v>173</v>
      </c>
      <c r="F563" s="76">
        <v>2080</v>
      </c>
      <c r="G563" s="75">
        <v>2080</v>
      </c>
    </row>
    <row r="564" spans="1:7" ht="20.25" x14ac:dyDescent="0.3">
      <c r="A564" s="22" t="s">
        <v>469</v>
      </c>
      <c r="B564" s="6" t="s">
        <v>343</v>
      </c>
      <c r="C564" s="7" t="s">
        <v>242</v>
      </c>
      <c r="D564" s="7"/>
      <c r="E564" s="62"/>
      <c r="F564" s="74">
        <f>+F565+F610+F605+F600</f>
        <v>21650.399999999998</v>
      </c>
      <c r="G564" s="75">
        <f>+G565+G610+G605+G600</f>
        <v>21467.7</v>
      </c>
    </row>
    <row r="565" spans="1:7" ht="37.5" x14ac:dyDescent="0.3">
      <c r="A565" s="1" t="s">
        <v>668</v>
      </c>
      <c r="B565" s="6" t="s">
        <v>343</v>
      </c>
      <c r="C565" s="7" t="s">
        <v>242</v>
      </c>
      <c r="D565" s="7" t="s">
        <v>369</v>
      </c>
      <c r="E565" s="62"/>
      <c r="F565" s="74">
        <f>+F574+F566+F570</f>
        <v>21090.399999999998</v>
      </c>
      <c r="G565" s="75">
        <f>+G574+G566+G570</f>
        <v>20907.7</v>
      </c>
    </row>
    <row r="566" spans="1:7" ht="20.25" x14ac:dyDescent="0.3">
      <c r="A566" s="1" t="s">
        <v>346</v>
      </c>
      <c r="B566" s="6" t="s">
        <v>343</v>
      </c>
      <c r="C566" s="7" t="s">
        <v>242</v>
      </c>
      <c r="D566" s="16" t="s">
        <v>347</v>
      </c>
      <c r="E566" s="62"/>
      <c r="F566" s="74">
        <f t="shared" ref="F566:G567" si="229">+F567</f>
        <v>2572</v>
      </c>
      <c r="G566" s="75">
        <f t="shared" si="229"/>
        <v>2572</v>
      </c>
    </row>
    <row r="567" spans="1:7" ht="37.5" x14ac:dyDescent="0.3">
      <c r="A567" s="1" t="s">
        <v>16</v>
      </c>
      <c r="B567" s="6" t="s">
        <v>343</v>
      </c>
      <c r="C567" s="7" t="s">
        <v>242</v>
      </c>
      <c r="D567" s="16" t="s">
        <v>358</v>
      </c>
      <c r="E567" s="62"/>
      <c r="F567" s="74">
        <f t="shared" si="229"/>
        <v>2572</v>
      </c>
      <c r="G567" s="75">
        <f t="shared" si="229"/>
        <v>2572</v>
      </c>
    </row>
    <row r="568" spans="1:7" ht="56.25" x14ac:dyDescent="0.3">
      <c r="A568" s="37" t="s">
        <v>674</v>
      </c>
      <c r="B568" s="6" t="s">
        <v>343</v>
      </c>
      <c r="C568" s="7" t="s">
        <v>242</v>
      </c>
      <c r="D568" s="16" t="s">
        <v>676</v>
      </c>
      <c r="E568" s="62"/>
      <c r="F568" s="74">
        <f t="shared" ref="F568:G568" si="230">+F569</f>
        <v>2572</v>
      </c>
      <c r="G568" s="75">
        <f t="shared" si="230"/>
        <v>2572</v>
      </c>
    </row>
    <row r="569" spans="1:7" ht="37.5" x14ac:dyDescent="0.3">
      <c r="A569" s="12" t="s">
        <v>28</v>
      </c>
      <c r="B569" s="6" t="s">
        <v>343</v>
      </c>
      <c r="C569" s="7" t="s">
        <v>242</v>
      </c>
      <c r="D569" s="16" t="s">
        <v>676</v>
      </c>
      <c r="E569" s="62" t="s">
        <v>29</v>
      </c>
      <c r="F569" s="74">
        <v>2572</v>
      </c>
      <c r="G569" s="75">
        <v>2572</v>
      </c>
    </row>
    <row r="570" spans="1:7" ht="20.25" x14ac:dyDescent="0.3">
      <c r="A570" s="1" t="s">
        <v>661</v>
      </c>
      <c r="B570" s="6" t="s">
        <v>343</v>
      </c>
      <c r="C570" s="7" t="s">
        <v>242</v>
      </c>
      <c r="D570" s="16" t="s">
        <v>370</v>
      </c>
      <c r="E570" s="62"/>
      <c r="F570" s="74">
        <f>+F571</f>
        <v>394</v>
      </c>
      <c r="G570" s="75">
        <f>+G571</f>
        <v>394</v>
      </c>
    </row>
    <row r="571" spans="1:7" ht="37.5" x14ac:dyDescent="0.3">
      <c r="A571" s="1" t="s">
        <v>16</v>
      </c>
      <c r="B571" s="6" t="s">
        <v>343</v>
      </c>
      <c r="C571" s="7" t="s">
        <v>242</v>
      </c>
      <c r="D571" s="16" t="s">
        <v>382</v>
      </c>
      <c r="E571" s="62"/>
      <c r="F571" s="74">
        <f t="shared" ref="F571:G571" si="231">+F572</f>
        <v>394</v>
      </c>
      <c r="G571" s="75">
        <f t="shared" si="231"/>
        <v>394</v>
      </c>
    </row>
    <row r="572" spans="1:7" ht="56.25" x14ac:dyDescent="0.3">
      <c r="A572" s="37" t="s">
        <v>680</v>
      </c>
      <c r="B572" s="6" t="s">
        <v>343</v>
      </c>
      <c r="C572" s="7" t="s">
        <v>242</v>
      </c>
      <c r="D572" s="16" t="s">
        <v>675</v>
      </c>
      <c r="E572" s="62"/>
      <c r="F572" s="74">
        <f t="shared" ref="F572:G572" si="232">+F573</f>
        <v>394</v>
      </c>
      <c r="G572" s="75">
        <f t="shared" si="232"/>
        <v>394</v>
      </c>
    </row>
    <row r="573" spans="1:7" ht="37.5" x14ac:dyDescent="0.3">
      <c r="A573" s="12" t="s">
        <v>28</v>
      </c>
      <c r="B573" s="6" t="s">
        <v>343</v>
      </c>
      <c r="C573" s="7" t="s">
        <v>242</v>
      </c>
      <c r="D573" s="16" t="s">
        <v>675</v>
      </c>
      <c r="E573" s="62" t="s">
        <v>29</v>
      </c>
      <c r="F573" s="74">
        <v>394</v>
      </c>
      <c r="G573" s="75">
        <v>394</v>
      </c>
    </row>
    <row r="574" spans="1:7" ht="20.25" x14ac:dyDescent="0.3">
      <c r="A574" s="1" t="s">
        <v>739</v>
      </c>
      <c r="B574" s="6" t="s">
        <v>343</v>
      </c>
      <c r="C574" s="7" t="s">
        <v>242</v>
      </c>
      <c r="D574" s="7" t="s">
        <v>470</v>
      </c>
      <c r="E574" s="62"/>
      <c r="F574" s="74">
        <f t="shared" ref="F574:G574" si="233">F575+F582+F589</f>
        <v>18124.399999999998</v>
      </c>
      <c r="G574" s="75">
        <f t="shared" si="233"/>
        <v>17941.7</v>
      </c>
    </row>
    <row r="575" spans="1:7" ht="20.25" x14ac:dyDescent="0.3">
      <c r="A575" s="1" t="s">
        <v>82</v>
      </c>
      <c r="B575" s="6" t="s">
        <v>343</v>
      </c>
      <c r="C575" s="7" t="s">
        <v>242</v>
      </c>
      <c r="D575" s="16" t="s">
        <v>471</v>
      </c>
      <c r="E575" s="62"/>
      <c r="F575" s="74">
        <f t="shared" ref="F575:G575" si="234">F576+F580</f>
        <v>3150</v>
      </c>
      <c r="G575" s="75">
        <f t="shared" si="234"/>
        <v>3150</v>
      </c>
    </row>
    <row r="576" spans="1:7" ht="37.5" x14ac:dyDescent="0.3">
      <c r="A576" s="1" t="s">
        <v>472</v>
      </c>
      <c r="B576" s="6" t="s">
        <v>343</v>
      </c>
      <c r="C576" s="7" t="s">
        <v>242</v>
      </c>
      <c r="D576" s="16" t="s">
        <v>473</v>
      </c>
      <c r="E576" s="62"/>
      <c r="F576" s="74">
        <f t="shared" ref="F576:G576" si="235">SUM(F577:F579)</f>
        <v>150</v>
      </c>
      <c r="G576" s="75">
        <f t="shared" si="235"/>
        <v>150</v>
      </c>
    </row>
    <row r="577" spans="1:7" ht="20.25" x14ac:dyDescent="0.3">
      <c r="A577" s="12" t="s">
        <v>98</v>
      </c>
      <c r="B577" s="6" t="s">
        <v>343</v>
      </c>
      <c r="C577" s="7" t="s">
        <v>242</v>
      </c>
      <c r="D577" s="16" t="s">
        <v>473</v>
      </c>
      <c r="E577" s="62" t="s">
        <v>99</v>
      </c>
      <c r="F577" s="74">
        <v>50</v>
      </c>
      <c r="G577" s="75">
        <v>50</v>
      </c>
    </row>
    <row r="578" spans="1:7" ht="37.5" x14ac:dyDescent="0.3">
      <c r="A578" s="12" t="s">
        <v>28</v>
      </c>
      <c r="B578" s="6" t="s">
        <v>343</v>
      </c>
      <c r="C578" s="7" t="s">
        <v>242</v>
      </c>
      <c r="D578" s="16" t="s">
        <v>473</v>
      </c>
      <c r="E578" s="62" t="s">
        <v>29</v>
      </c>
      <c r="F578" s="74">
        <v>50</v>
      </c>
      <c r="G578" s="75">
        <v>50</v>
      </c>
    </row>
    <row r="579" spans="1:7" ht="20.25" x14ac:dyDescent="0.3">
      <c r="A579" s="36" t="s">
        <v>111</v>
      </c>
      <c r="B579" s="6" t="s">
        <v>343</v>
      </c>
      <c r="C579" s="7" t="s">
        <v>242</v>
      </c>
      <c r="D579" s="16" t="s">
        <v>473</v>
      </c>
      <c r="E579" s="62" t="s">
        <v>112</v>
      </c>
      <c r="F579" s="74">
        <v>50</v>
      </c>
      <c r="G579" s="75">
        <v>50</v>
      </c>
    </row>
    <row r="580" spans="1:7" ht="20.25" x14ac:dyDescent="0.3">
      <c r="A580" s="34" t="s">
        <v>474</v>
      </c>
      <c r="B580" s="6" t="s">
        <v>343</v>
      </c>
      <c r="C580" s="7" t="s">
        <v>242</v>
      </c>
      <c r="D580" s="16" t="s">
        <v>475</v>
      </c>
      <c r="E580" s="62"/>
      <c r="F580" s="74">
        <f t="shared" ref="F580:G580" si="236">SUM(F581)</f>
        <v>3000</v>
      </c>
      <c r="G580" s="75">
        <f t="shared" si="236"/>
        <v>3000</v>
      </c>
    </row>
    <row r="581" spans="1:7" ht="20.25" x14ac:dyDescent="0.3">
      <c r="A581" s="14" t="s">
        <v>365</v>
      </c>
      <c r="B581" s="6" t="s">
        <v>343</v>
      </c>
      <c r="C581" s="7" t="s">
        <v>242</v>
      </c>
      <c r="D581" s="16" t="s">
        <v>475</v>
      </c>
      <c r="E581" s="62" t="s">
        <v>14</v>
      </c>
      <c r="F581" s="74">
        <v>3000</v>
      </c>
      <c r="G581" s="75">
        <v>3000</v>
      </c>
    </row>
    <row r="582" spans="1:7" ht="37.5" x14ac:dyDescent="0.3">
      <c r="A582" s="13" t="s">
        <v>16</v>
      </c>
      <c r="B582" s="6" t="s">
        <v>343</v>
      </c>
      <c r="C582" s="7" t="s">
        <v>242</v>
      </c>
      <c r="D582" s="16" t="s">
        <v>476</v>
      </c>
      <c r="E582" s="62"/>
      <c r="F582" s="74">
        <f t="shared" ref="F582:G582" si="237">+F583+F587</f>
        <v>11753.099999999999</v>
      </c>
      <c r="G582" s="75">
        <f t="shared" si="237"/>
        <v>11570.4</v>
      </c>
    </row>
    <row r="583" spans="1:7" ht="20.25" x14ac:dyDescent="0.3">
      <c r="A583" s="13" t="s">
        <v>49</v>
      </c>
      <c r="B583" s="6" t="s">
        <v>343</v>
      </c>
      <c r="C583" s="7" t="s">
        <v>242</v>
      </c>
      <c r="D583" s="16" t="s">
        <v>477</v>
      </c>
      <c r="E583" s="62"/>
      <c r="F583" s="74">
        <f t="shared" ref="F583:G583" si="238">+F584</f>
        <v>7399.2</v>
      </c>
      <c r="G583" s="75">
        <f t="shared" si="238"/>
        <v>7216.5</v>
      </c>
    </row>
    <row r="584" spans="1:7" ht="20.25" x14ac:dyDescent="0.3">
      <c r="A584" s="13" t="s">
        <v>478</v>
      </c>
      <c r="B584" s="6" t="s">
        <v>343</v>
      </c>
      <c r="C584" s="7" t="s">
        <v>242</v>
      </c>
      <c r="D584" s="16" t="s">
        <v>479</v>
      </c>
      <c r="E584" s="62"/>
      <c r="F584" s="74">
        <f t="shared" ref="F584:G584" si="239">+F585+F586</f>
        <v>7399.2</v>
      </c>
      <c r="G584" s="75">
        <f t="shared" si="239"/>
        <v>7216.5</v>
      </c>
    </row>
    <row r="585" spans="1:7" ht="37.5" x14ac:dyDescent="0.3">
      <c r="A585" s="12" t="s">
        <v>43</v>
      </c>
      <c r="B585" s="6" t="s">
        <v>343</v>
      </c>
      <c r="C585" s="7" t="s">
        <v>242</v>
      </c>
      <c r="D585" s="7" t="s">
        <v>479</v>
      </c>
      <c r="E585" s="62" t="s">
        <v>44</v>
      </c>
      <c r="F585" s="74">
        <v>6719.3</v>
      </c>
      <c r="G585" s="75">
        <v>6553.4</v>
      </c>
    </row>
    <row r="586" spans="1:7" ht="37.5" x14ac:dyDescent="0.3">
      <c r="A586" s="12" t="s">
        <v>28</v>
      </c>
      <c r="B586" s="6" t="s">
        <v>343</v>
      </c>
      <c r="C586" s="7" t="s">
        <v>242</v>
      </c>
      <c r="D586" s="7" t="s">
        <v>479</v>
      </c>
      <c r="E586" s="62" t="s">
        <v>29</v>
      </c>
      <c r="F586" s="74">
        <v>679.9</v>
      </c>
      <c r="G586" s="75">
        <v>663.1</v>
      </c>
    </row>
    <row r="587" spans="1:7" ht="37.5" x14ac:dyDescent="0.3">
      <c r="A587" s="13" t="s">
        <v>22</v>
      </c>
      <c r="B587" s="6" t="s">
        <v>343</v>
      </c>
      <c r="C587" s="7" t="s">
        <v>242</v>
      </c>
      <c r="D587" s="7" t="s">
        <v>684</v>
      </c>
      <c r="E587" s="62" t="s">
        <v>27</v>
      </c>
      <c r="F587" s="74">
        <f t="shared" ref="F587:G587" si="240">+F588</f>
        <v>4353.8999999999996</v>
      </c>
      <c r="G587" s="75">
        <f t="shared" si="240"/>
        <v>4353.8999999999996</v>
      </c>
    </row>
    <row r="588" spans="1:7" ht="37.5" x14ac:dyDescent="0.3">
      <c r="A588" s="12" t="s">
        <v>43</v>
      </c>
      <c r="B588" s="9" t="s">
        <v>343</v>
      </c>
      <c r="C588" s="10" t="s">
        <v>242</v>
      </c>
      <c r="D588" s="10" t="s">
        <v>684</v>
      </c>
      <c r="E588" s="63" t="s">
        <v>44</v>
      </c>
      <c r="F588" s="74">
        <v>4353.8999999999996</v>
      </c>
      <c r="G588" s="75">
        <v>4353.8999999999996</v>
      </c>
    </row>
    <row r="589" spans="1:7" ht="20.25" x14ac:dyDescent="0.3">
      <c r="A589" s="1" t="s">
        <v>195</v>
      </c>
      <c r="B589" s="6" t="s">
        <v>343</v>
      </c>
      <c r="C589" s="7" t="s">
        <v>242</v>
      </c>
      <c r="D589" s="16" t="s">
        <v>480</v>
      </c>
      <c r="E589" s="62"/>
      <c r="F589" s="74">
        <f>+F590+F597</f>
        <v>3221.3</v>
      </c>
      <c r="G589" s="75">
        <f>+G590+G597</f>
        <v>3221.3</v>
      </c>
    </row>
    <row r="590" spans="1:7" ht="22.5" customHeight="1" x14ac:dyDescent="0.3">
      <c r="A590" s="1" t="s">
        <v>481</v>
      </c>
      <c r="B590" s="6" t="s">
        <v>343</v>
      </c>
      <c r="C590" s="7" t="s">
        <v>242</v>
      </c>
      <c r="D590" s="16" t="s">
        <v>482</v>
      </c>
      <c r="E590" s="62"/>
      <c r="F590" s="74">
        <f t="shared" ref="F590:G590" si="241">+F591+F593+F595</f>
        <v>2581.3000000000002</v>
      </c>
      <c r="G590" s="75">
        <f t="shared" si="241"/>
        <v>2581.3000000000002</v>
      </c>
    </row>
    <row r="591" spans="1:7" ht="20.25" x14ac:dyDescent="0.3">
      <c r="A591" s="1" t="s">
        <v>483</v>
      </c>
      <c r="B591" s="6" t="s">
        <v>343</v>
      </c>
      <c r="C591" s="7" t="s">
        <v>242</v>
      </c>
      <c r="D591" s="16" t="s">
        <v>484</v>
      </c>
      <c r="E591" s="62"/>
      <c r="F591" s="74">
        <f t="shared" ref="F591:G591" si="242">+F592</f>
        <v>1800</v>
      </c>
      <c r="G591" s="75">
        <f t="shared" si="242"/>
        <v>1800</v>
      </c>
    </row>
    <row r="592" spans="1:7" ht="37.5" x14ac:dyDescent="0.3">
      <c r="A592" s="12" t="s">
        <v>393</v>
      </c>
      <c r="B592" s="6" t="s">
        <v>343</v>
      </c>
      <c r="C592" s="7" t="s">
        <v>242</v>
      </c>
      <c r="D592" s="16" t="s">
        <v>484</v>
      </c>
      <c r="E592" s="62" t="s">
        <v>394</v>
      </c>
      <c r="F592" s="74">
        <v>1800</v>
      </c>
      <c r="G592" s="75">
        <v>1800</v>
      </c>
    </row>
    <row r="593" spans="1:7" ht="20.25" x14ac:dyDescent="0.3">
      <c r="A593" s="1" t="s">
        <v>485</v>
      </c>
      <c r="B593" s="6" t="s">
        <v>343</v>
      </c>
      <c r="C593" s="7" t="s">
        <v>242</v>
      </c>
      <c r="D593" s="16" t="s">
        <v>486</v>
      </c>
      <c r="E593" s="62"/>
      <c r="F593" s="74">
        <f t="shared" ref="F593:G593" si="243">+F594</f>
        <v>581.29999999999995</v>
      </c>
      <c r="G593" s="75">
        <f t="shared" si="243"/>
        <v>581.29999999999995</v>
      </c>
    </row>
    <row r="594" spans="1:7" ht="37.5" x14ac:dyDescent="0.3">
      <c r="A594" s="12" t="s">
        <v>393</v>
      </c>
      <c r="B594" s="6" t="s">
        <v>343</v>
      </c>
      <c r="C594" s="7" t="s">
        <v>242</v>
      </c>
      <c r="D594" s="16" t="s">
        <v>486</v>
      </c>
      <c r="E594" s="62" t="s">
        <v>394</v>
      </c>
      <c r="F594" s="74">
        <v>581.29999999999995</v>
      </c>
      <c r="G594" s="75">
        <v>581.29999999999995</v>
      </c>
    </row>
    <row r="595" spans="1:7" ht="20.25" x14ac:dyDescent="0.3">
      <c r="A595" s="1" t="s">
        <v>487</v>
      </c>
      <c r="B595" s="6" t="s">
        <v>343</v>
      </c>
      <c r="C595" s="7" t="s">
        <v>242</v>
      </c>
      <c r="D595" s="16" t="s">
        <v>488</v>
      </c>
      <c r="E595" s="62"/>
      <c r="F595" s="74">
        <f t="shared" ref="F595:G595" si="244">+F596</f>
        <v>200</v>
      </c>
      <c r="G595" s="75">
        <f t="shared" si="244"/>
        <v>200</v>
      </c>
    </row>
    <row r="596" spans="1:7" ht="37.5" x14ac:dyDescent="0.3">
      <c r="A596" s="12" t="s">
        <v>393</v>
      </c>
      <c r="B596" s="6" t="s">
        <v>343</v>
      </c>
      <c r="C596" s="7" t="s">
        <v>242</v>
      </c>
      <c r="D596" s="16" t="s">
        <v>488</v>
      </c>
      <c r="E596" s="62" t="s">
        <v>394</v>
      </c>
      <c r="F596" s="74">
        <v>200</v>
      </c>
      <c r="G596" s="75">
        <v>200</v>
      </c>
    </row>
    <row r="597" spans="1:7" ht="37.5" x14ac:dyDescent="0.3">
      <c r="A597" s="1" t="s">
        <v>489</v>
      </c>
      <c r="B597" s="6" t="s">
        <v>343</v>
      </c>
      <c r="C597" s="7" t="s">
        <v>242</v>
      </c>
      <c r="D597" s="16" t="s">
        <v>490</v>
      </c>
      <c r="E597" s="62"/>
      <c r="F597" s="74">
        <f t="shared" ref="F597:G598" si="245">+F598</f>
        <v>640</v>
      </c>
      <c r="G597" s="75">
        <f t="shared" si="245"/>
        <v>640</v>
      </c>
    </row>
    <row r="598" spans="1:7" ht="20.25" x14ac:dyDescent="0.3">
      <c r="A598" s="1" t="s">
        <v>491</v>
      </c>
      <c r="B598" s="6" t="s">
        <v>343</v>
      </c>
      <c r="C598" s="7" t="s">
        <v>242</v>
      </c>
      <c r="D598" s="16" t="s">
        <v>492</v>
      </c>
      <c r="E598" s="62"/>
      <c r="F598" s="74">
        <f t="shared" si="245"/>
        <v>640</v>
      </c>
      <c r="G598" s="75">
        <f t="shared" si="245"/>
        <v>640</v>
      </c>
    </row>
    <row r="599" spans="1:7" ht="20.25" x14ac:dyDescent="0.3">
      <c r="A599" s="12" t="s">
        <v>493</v>
      </c>
      <c r="B599" s="6" t="s">
        <v>343</v>
      </c>
      <c r="C599" s="7" t="s">
        <v>242</v>
      </c>
      <c r="D599" s="16" t="s">
        <v>492</v>
      </c>
      <c r="E599" s="62" t="s">
        <v>494</v>
      </c>
      <c r="F599" s="74">
        <v>640</v>
      </c>
      <c r="G599" s="75">
        <v>640</v>
      </c>
    </row>
    <row r="600" spans="1:7" ht="56.25" x14ac:dyDescent="0.3">
      <c r="A600" s="11" t="s">
        <v>417</v>
      </c>
      <c r="B600" s="9" t="s">
        <v>343</v>
      </c>
      <c r="C600" s="10" t="s">
        <v>242</v>
      </c>
      <c r="D600" s="7" t="s">
        <v>418</v>
      </c>
      <c r="E600" s="63"/>
      <c r="F600" s="76">
        <f t="shared" ref="F600:G603" si="246">SUM(F601)</f>
        <v>180</v>
      </c>
      <c r="G600" s="77">
        <f t="shared" si="246"/>
        <v>180</v>
      </c>
    </row>
    <row r="601" spans="1:7" ht="37.5" x14ac:dyDescent="0.3">
      <c r="A601" s="11" t="s">
        <v>419</v>
      </c>
      <c r="B601" s="9" t="s">
        <v>343</v>
      </c>
      <c r="C601" s="10" t="s">
        <v>242</v>
      </c>
      <c r="D601" s="7" t="s">
        <v>420</v>
      </c>
      <c r="E601" s="63"/>
      <c r="F601" s="74">
        <f t="shared" si="246"/>
        <v>180</v>
      </c>
      <c r="G601" s="75">
        <f t="shared" si="246"/>
        <v>180</v>
      </c>
    </row>
    <row r="602" spans="1:7" ht="20.25" x14ac:dyDescent="0.3">
      <c r="A602" s="11" t="s">
        <v>24</v>
      </c>
      <c r="B602" s="9" t="s">
        <v>343</v>
      </c>
      <c r="C602" s="10" t="s">
        <v>242</v>
      </c>
      <c r="D602" s="7" t="s">
        <v>495</v>
      </c>
      <c r="E602" s="63"/>
      <c r="F602" s="74">
        <f t="shared" si="246"/>
        <v>180</v>
      </c>
      <c r="G602" s="75">
        <f t="shared" si="246"/>
        <v>180</v>
      </c>
    </row>
    <row r="603" spans="1:7" ht="43.5" customHeight="1" x14ac:dyDescent="0.3">
      <c r="A603" s="11" t="s">
        <v>496</v>
      </c>
      <c r="B603" s="9" t="s">
        <v>343</v>
      </c>
      <c r="C603" s="10" t="s">
        <v>242</v>
      </c>
      <c r="D603" s="7" t="s">
        <v>497</v>
      </c>
      <c r="E603" s="63"/>
      <c r="F603" s="74">
        <f t="shared" si="246"/>
        <v>180</v>
      </c>
      <c r="G603" s="75">
        <f t="shared" si="246"/>
        <v>180</v>
      </c>
    </row>
    <row r="604" spans="1:7" ht="37.5" x14ac:dyDescent="0.3">
      <c r="A604" s="36" t="s">
        <v>393</v>
      </c>
      <c r="B604" s="9" t="s">
        <v>343</v>
      </c>
      <c r="C604" s="10" t="s">
        <v>242</v>
      </c>
      <c r="D604" s="7" t="s">
        <v>497</v>
      </c>
      <c r="E604" s="63" t="s">
        <v>394</v>
      </c>
      <c r="F604" s="74">
        <v>180</v>
      </c>
      <c r="G604" s="75">
        <v>180</v>
      </c>
    </row>
    <row r="605" spans="1:7" ht="56.25" x14ac:dyDescent="0.3">
      <c r="A605" s="13" t="s">
        <v>165</v>
      </c>
      <c r="B605" s="9" t="s">
        <v>343</v>
      </c>
      <c r="C605" s="10" t="s">
        <v>242</v>
      </c>
      <c r="D605" s="7" t="s">
        <v>166</v>
      </c>
      <c r="E605" s="62"/>
      <c r="F605" s="74">
        <f t="shared" ref="F605:G606" si="247">F606</f>
        <v>150</v>
      </c>
      <c r="G605" s="75">
        <f t="shared" si="247"/>
        <v>150</v>
      </c>
    </row>
    <row r="606" spans="1:7" ht="20.25" x14ac:dyDescent="0.3">
      <c r="A606" s="13" t="s">
        <v>26</v>
      </c>
      <c r="B606" s="9" t="s">
        <v>343</v>
      </c>
      <c r="C606" s="10" t="s">
        <v>242</v>
      </c>
      <c r="D606" s="16" t="s">
        <v>167</v>
      </c>
      <c r="E606" s="62"/>
      <c r="F606" s="74">
        <f t="shared" si="247"/>
        <v>150</v>
      </c>
      <c r="G606" s="75">
        <f t="shared" si="247"/>
        <v>150</v>
      </c>
    </row>
    <row r="607" spans="1:7" ht="37.5" x14ac:dyDescent="0.3">
      <c r="A607" s="13" t="s">
        <v>200</v>
      </c>
      <c r="B607" s="9" t="s">
        <v>343</v>
      </c>
      <c r="C607" s="10" t="s">
        <v>242</v>
      </c>
      <c r="D607" s="16" t="s">
        <v>650</v>
      </c>
      <c r="E607" s="63"/>
      <c r="F607" s="74">
        <f t="shared" ref="F607:G607" si="248">F608</f>
        <v>150</v>
      </c>
      <c r="G607" s="75">
        <f t="shared" si="248"/>
        <v>150</v>
      </c>
    </row>
    <row r="608" spans="1:7" ht="37.5" x14ac:dyDescent="0.3">
      <c r="A608" s="1" t="s">
        <v>205</v>
      </c>
      <c r="B608" s="9" t="s">
        <v>343</v>
      </c>
      <c r="C608" s="10" t="s">
        <v>242</v>
      </c>
      <c r="D608" s="16" t="s">
        <v>651</v>
      </c>
      <c r="E608" s="63"/>
      <c r="F608" s="74">
        <f t="shared" ref="F608:G608" si="249">+F609</f>
        <v>150</v>
      </c>
      <c r="G608" s="75">
        <f t="shared" si="249"/>
        <v>150</v>
      </c>
    </row>
    <row r="609" spans="1:7" ht="20.25" x14ac:dyDescent="0.3">
      <c r="A609" s="14" t="s">
        <v>365</v>
      </c>
      <c r="B609" s="9" t="s">
        <v>343</v>
      </c>
      <c r="C609" s="10" t="s">
        <v>242</v>
      </c>
      <c r="D609" s="16" t="s">
        <v>651</v>
      </c>
      <c r="E609" s="62" t="s">
        <v>14</v>
      </c>
      <c r="F609" s="74">
        <v>150</v>
      </c>
      <c r="G609" s="75">
        <v>150</v>
      </c>
    </row>
    <row r="610" spans="1:7" ht="65.25" customHeight="1" x14ac:dyDescent="0.3">
      <c r="A610" s="8" t="s">
        <v>7</v>
      </c>
      <c r="B610" s="6" t="s">
        <v>343</v>
      </c>
      <c r="C610" s="7" t="s">
        <v>242</v>
      </c>
      <c r="D610" s="7" t="s">
        <v>6</v>
      </c>
      <c r="E610" s="62"/>
      <c r="F610" s="74">
        <f t="shared" ref="F610:G610" si="250">+F611</f>
        <v>230</v>
      </c>
      <c r="G610" s="75">
        <f t="shared" si="250"/>
        <v>230</v>
      </c>
    </row>
    <row r="611" spans="1:7" ht="37.5" x14ac:dyDescent="0.3">
      <c r="A611" s="13" t="s">
        <v>46</v>
      </c>
      <c r="B611" s="9" t="s">
        <v>343</v>
      </c>
      <c r="C611" s="10" t="s">
        <v>242</v>
      </c>
      <c r="D611" s="10" t="s">
        <v>47</v>
      </c>
      <c r="E611" s="63"/>
      <c r="F611" s="74">
        <f>+F612</f>
        <v>230</v>
      </c>
      <c r="G611" s="75">
        <f>+G612</f>
        <v>230</v>
      </c>
    </row>
    <row r="612" spans="1:7" ht="37.5" x14ac:dyDescent="0.3">
      <c r="A612" s="13" t="s">
        <v>101</v>
      </c>
      <c r="B612" s="6" t="s">
        <v>343</v>
      </c>
      <c r="C612" s="7" t="s">
        <v>242</v>
      </c>
      <c r="D612" s="7" t="s">
        <v>102</v>
      </c>
      <c r="E612" s="62" t="s">
        <v>27</v>
      </c>
      <c r="F612" s="74">
        <f>+F613</f>
        <v>230</v>
      </c>
      <c r="G612" s="75">
        <f>+G613</f>
        <v>230</v>
      </c>
    </row>
    <row r="613" spans="1:7" ht="20.25" x14ac:dyDescent="0.3">
      <c r="A613" s="13" t="s">
        <v>103</v>
      </c>
      <c r="B613" s="6" t="s">
        <v>343</v>
      </c>
      <c r="C613" s="7" t="s">
        <v>242</v>
      </c>
      <c r="D613" s="7" t="s">
        <v>104</v>
      </c>
      <c r="E613" s="62"/>
      <c r="F613" s="74">
        <f t="shared" ref="F613:G614" si="251">+F614</f>
        <v>230</v>
      </c>
      <c r="G613" s="75">
        <f t="shared" si="251"/>
        <v>230</v>
      </c>
    </row>
    <row r="614" spans="1:7" ht="37.5" x14ac:dyDescent="0.3">
      <c r="A614" s="13" t="s">
        <v>732</v>
      </c>
      <c r="B614" s="6" t="s">
        <v>343</v>
      </c>
      <c r="C614" s="7" t="s">
        <v>242</v>
      </c>
      <c r="D614" s="7" t="s">
        <v>498</v>
      </c>
      <c r="E614" s="62"/>
      <c r="F614" s="74">
        <f t="shared" si="251"/>
        <v>230</v>
      </c>
      <c r="G614" s="75">
        <f t="shared" si="251"/>
        <v>230</v>
      </c>
    </row>
    <row r="615" spans="1:7" ht="37.5" x14ac:dyDescent="0.3">
      <c r="A615" s="12" t="s">
        <v>28</v>
      </c>
      <c r="B615" s="9" t="s">
        <v>343</v>
      </c>
      <c r="C615" s="10" t="s">
        <v>242</v>
      </c>
      <c r="D615" s="10" t="s">
        <v>498</v>
      </c>
      <c r="E615" s="63" t="s">
        <v>29</v>
      </c>
      <c r="F615" s="74">
        <v>230</v>
      </c>
      <c r="G615" s="75">
        <v>230</v>
      </c>
    </row>
    <row r="616" spans="1:7" ht="27.2" customHeight="1" x14ac:dyDescent="0.3">
      <c r="A616" s="56" t="s">
        <v>499</v>
      </c>
      <c r="B616" s="70" t="s">
        <v>219</v>
      </c>
      <c r="C616" s="49" t="s">
        <v>0</v>
      </c>
      <c r="D616" s="49"/>
      <c r="E616" s="71"/>
      <c r="F616" s="82">
        <f>SUM(F617+F691)</f>
        <v>186889.4</v>
      </c>
      <c r="G616" s="83">
        <f>SUM(G617+G691)</f>
        <v>185224.6</v>
      </c>
    </row>
    <row r="617" spans="1:7" ht="20.25" x14ac:dyDescent="0.3">
      <c r="A617" s="8" t="s">
        <v>500</v>
      </c>
      <c r="B617" s="9" t="s">
        <v>219</v>
      </c>
      <c r="C617" s="10" t="s">
        <v>13</v>
      </c>
      <c r="D617" s="10"/>
      <c r="E617" s="63"/>
      <c r="F617" s="76">
        <f>SUM(F618+F677+F685)</f>
        <v>176155.8</v>
      </c>
      <c r="G617" s="77">
        <f>SUM(G618+G677+G685)</f>
        <v>174621.9</v>
      </c>
    </row>
    <row r="618" spans="1:7" ht="56.25" x14ac:dyDescent="0.3">
      <c r="A618" s="14" t="s">
        <v>417</v>
      </c>
      <c r="B618" s="9" t="s">
        <v>219</v>
      </c>
      <c r="C618" s="10" t="s">
        <v>13</v>
      </c>
      <c r="D618" s="20" t="s">
        <v>418</v>
      </c>
      <c r="E618" s="63"/>
      <c r="F618" s="76">
        <f>SUM(F619+F640+F672)</f>
        <v>174924.79999999999</v>
      </c>
      <c r="G618" s="77">
        <f>SUM(G619+G640+G672)</f>
        <v>173390.9</v>
      </c>
    </row>
    <row r="619" spans="1:7" ht="37.5" x14ac:dyDescent="0.3">
      <c r="A619" s="11" t="s">
        <v>501</v>
      </c>
      <c r="B619" s="9" t="s">
        <v>219</v>
      </c>
      <c r="C619" s="10" t="s">
        <v>13</v>
      </c>
      <c r="D619" s="7" t="s">
        <v>502</v>
      </c>
      <c r="E619" s="63"/>
      <c r="F619" s="76">
        <f>SUM(F620+F623+F626+F632)</f>
        <v>57800.2</v>
      </c>
      <c r="G619" s="77">
        <f>SUM(G620+G623+G626+G632)</f>
        <v>56298.899999999994</v>
      </c>
    </row>
    <row r="620" spans="1:7" ht="37.5" x14ac:dyDescent="0.3">
      <c r="A620" s="11" t="s">
        <v>311</v>
      </c>
      <c r="B620" s="9" t="s">
        <v>219</v>
      </c>
      <c r="C620" s="10" t="s">
        <v>13</v>
      </c>
      <c r="D620" s="20" t="s">
        <v>503</v>
      </c>
      <c r="E620" s="63"/>
      <c r="F620" s="76">
        <f>SUM(F621)</f>
        <v>4774.3</v>
      </c>
      <c r="G620" s="77">
        <f>SUM(G621)</f>
        <v>1000</v>
      </c>
    </row>
    <row r="621" spans="1:7" ht="20.25" x14ac:dyDescent="0.3">
      <c r="A621" s="11" t="s">
        <v>504</v>
      </c>
      <c r="B621" s="9" t="s">
        <v>219</v>
      </c>
      <c r="C621" s="10" t="s">
        <v>13</v>
      </c>
      <c r="D621" s="20" t="s">
        <v>505</v>
      </c>
      <c r="E621" s="63"/>
      <c r="F621" s="76">
        <f t="shared" ref="F621:G621" si="252">SUM(F622)</f>
        <v>4774.3</v>
      </c>
      <c r="G621" s="77">
        <f t="shared" si="252"/>
        <v>1000</v>
      </c>
    </row>
    <row r="622" spans="1:7" ht="37.5" x14ac:dyDescent="0.3">
      <c r="A622" s="27" t="s">
        <v>28</v>
      </c>
      <c r="B622" s="9" t="s">
        <v>219</v>
      </c>
      <c r="C622" s="10" t="s">
        <v>13</v>
      </c>
      <c r="D622" s="20" t="s">
        <v>506</v>
      </c>
      <c r="E622" s="63" t="s">
        <v>29</v>
      </c>
      <c r="F622" s="74">
        <v>4774.3</v>
      </c>
      <c r="G622" s="75">
        <v>1000</v>
      </c>
    </row>
    <row r="623" spans="1:7" ht="20.25" x14ac:dyDescent="0.3">
      <c r="A623" s="11" t="s">
        <v>15</v>
      </c>
      <c r="B623" s="9" t="s">
        <v>219</v>
      </c>
      <c r="C623" s="10" t="s">
        <v>13</v>
      </c>
      <c r="D623" s="20" t="s">
        <v>507</v>
      </c>
      <c r="E623" s="63"/>
      <c r="F623" s="76">
        <f>SUM(F624)</f>
        <v>3100</v>
      </c>
      <c r="G623" s="77">
        <f>SUM(G624)</f>
        <v>3100</v>
      </c>
    </row>
    <row r="624" spans="1:7" ht="20.25" x14ac:dyDescent="0.3">
      <c r="A624" s="27" t="s">
        <v>508</v>
      </c>
      <c r="B624" s="9" t="s">
        <v>219</v>
      </c>
      <c r="C624" s="10" t="s">
        <v>13</v>
      </c>
      <c r="D624" s="20" t="s">
        <v>509</v>
      </c>
      <c r="E624" s="63"/>
      <c r="F624" s="76">
        <f t="shared" ref="F624:G624" si="253">SUM(F625)</f>
        <v>3100</v>
      </c>
      <c r="G624" s="77">
        <f t="shared" si="253"/>
        <v>3100</v>
      </c>
    </row>
    <row r="625" spans="1:7" ht="37.5" x14ac:dyDescent="0.3">
      <c r="A625" s="27" t="s">
        <v>28</v>
      </c>
      <c r="B625" s="9" t="s">
        <v>219</v>
      </c>
      <c r="C625" s="10" t="s">
        <v>13</v>
      </c>
      <c r="D625" s="20" t="s">
        <v>509</v>
      </c>
      <c r="E625" s="63" t="s">
        <v>29</v>
      </c>
      <c r="F625" s="76">
        <v>3100</v>
      </c>
      <c r="G625" s="75">
        <v>3100</v>
      </c>
    </row>
    <row r="626" spans="1:7" ht="20.25" x14ac:dyDescent="0.3">
      <c r="A626" s="21" t="s">
        <v>82</v>
      </c>
      <c r="B626" s="9" t="s">
        <v>219</v>
      </c>
      <c r="C626" s="10" t="s">
        <v>13</v>
      </c>
      <c r="D626" s="20" t="s">
        <v>510</v>
      </c>
      <c r="E626" s="63"/>
      <c r="F626" s="76">
        <f>SUM(F627+F629)</f>
        <v>440</v>
      </c>
      <c r="G626" s="77">
        <f>SUM(G627+G629)</f>
        <v>440</v>
      </c>
    </row>
    <row r="627" spans="1:7" ht="20.25" x14ac:dyDescent="0.3">
      <c r="A627" s="21" t="s">
        <v>511</v>
      </c>
      <c r="B627" s="9" t="s">
        <v>219</v>
      </c>
      <c r="C627" s="10" t="s">
        <v>13</v>
      </c>
      <c r="D627" s="20" t="s">
        <v>512</v>
      </c>
      <c r="E627" s="63"/>
      <c r="F627" s="76">
        <f>SUM(F628)</f>
        <v>400</v>
      </c>
      <c r="G627" s="77">
        <f>SUM(G628)</f>
        <v>400</v>
      </c>
    </row>
    <row r="628" spans="1:7" ht="37.5" x14ac:dyDescent="0.3">
      <c r="A628" s="27" t="s">
        <v>28</v>
      </c>
      <c r="B628" s="9" t="s">
        <v>219</v>
      </c>
      <c r="C628" s="10" t="s">
        <v>13</v>
      </c>
      <c r="D628" s="20" t="s">
        <v>512</v>
      </c>
      <c r="E628" s="63" t="s">
        <v>29</v>
      </c>
      <c r="F628" s="76">
        <v>400</v>
      </c>
      <c r="G628" s="75">
        <v>400</v>
      </c>
    </row>
    <row r="629" spans="1:7" ht="20.25" x14ac:dyDescent="0.3">
      <c r="A629" s="21" t="s">
        <v>513</v>
      </c>
      <c r="B629" s="9" t="s">
        <v>219</v>
      </c>
      <c r="C629" s="10" t="s">
        <v>13</v>
      </c>
      <c r="D629" s="20" t="s">
        <v>514</v>
      </c>
      <c r="E629" s="63"/>
      <c r="F629" s="76">
        <f t="shared" ref="F629:G629" si="254">SUM(F630+F631)</f>
        <v>40</v>
      </c>
      <c r="G629" s="77">
        <f t="shared" si="254"/>
        <v>40</v>
      </c>
    </row>
    <row r="630" spans="1:7" ht="20.25" x14ac:dyDescent="0.3">
      <c r="A630" s="11" t="s">
        <v>98</v>
      </c>
      <c r="B630" s="9" t="s">
        <v>219</v>
      </c>
      <c r="C630" s="10" t="s">
        <v>13</v>
      </c>
      <c r="D630" s="20" t="s">
        <v>514</v>
      </c>
      <c r="E630" s="63" t="s">
        <v>99</v>
      </c>
      <c r="F630" s="76">
        <v>35</v>
      </c>
      <c r="G630" s="75">
        <v>35</v>
      </c>
    </row>
    <row r="631" spans="1:7" ht="37.5" x14ac:dyDescent="0.3">
      <c r="A631" s="27" t="s">
        <v>28</v>
      </c>
      <c r="B631" s="9" t="s">
        <v>219</v>
      </c>
      <c r="C631" s="10" t="s">
        <v>13</v>
      </c>
      <c r="D631" s="20" t="s">
        <v>514</v>
      </c>
      <c r="E631" s="63" t="s">
        <v>29</v>
      </c>
      <c r="F631" s="76">
        <v>5</v>
      </c>
      <c r="G631" s="75">
        <v>5</v>
      </c>
    </row>
    <row r="632" spans="1:7" ht="37.5" x14ac:dyDescent="0.3">
      <c r="A632" s="21" t="s">
        <v>16</v>
      </c>
      <c r="B632" s="9" t="s">
        <v>219</v>
      </c>
      <c r="C632" s="10" t="s">
        <v>13</v>
      </c>
      <c r="D632" s="20" t="s">
        <v>515</v>
      </c>
      <c r="E632" s="63"/>
      <c r="F632" s="76">
        <f t="shared" ref="F632:G632" si="255">SUM(F633+F638)</f>
        <v>49485.9</v>
      </c>
      <c r="G632" s="77">
        <f t="shared" si="255"/>
        <v>51758.899999999994</v>
      </c>
    </row>
    <row r="633" spans="1:7" ht="20.25" x14ac:dyDescent="0.3">
      <c r="A633" s="21" t="s">
        <v>17</v>
      </c>
      <c r="B633" s="9" t="s">
        <v>219</v>
      </c>
      <c r="C633" s="10" t="s">
        <v>13</v>
      </c>
      <c r="D633" s="20" t="s">
        <v>516</v>
      </c>
      <c r="E633" s="63"/>
      <c r="F633" s="76">
        <f t="shared" ref="F633:G633" si="256">SUM(F634)</f>
        <v>26093</v>
      </c>
      <c r="G633" s="77">
        <f t="shared" si="256"/>
        <v>27125.1</v>
      </c>
    </row>
    <row r="634" spans="1:7" ht="20.25" x14ac:dyDescent="0.3">
      <c r="A634" s="21" t="s">
        <v>517</v>
      </c>
      <c r="B634" s="9" t="s">
        <v>219</v>
      </c>
      <c r="C634" s="10" t="s">
        <v>13</v>
      </c>
      <c r="D634" s="20" t="s">
        <v>518</v>
      </c>
      <c r="E634" s="63"/>
      <c r="F634" s="76">
        <f t="shared" ref="F634:G634" si="257">SUM(F635+F636+F637)</f>
        <v>26093</v>
      </c>
      <c r="G634" s="77">
        <f t="shared" si="257"/>
        <v>27125.1</v>
      </c>
    </row>
    <row r="635" spans="1:7" ht="20.25" x14ac:dyDescent="0.3">
      <c r="A635" s="11" t="s">
        <v>98</v>
      </c>
      <c r="B635" s="9" t="s">
        <v>219</v>
      </c>
      <c r="C635" s="10" t="s">
        <v>13</v>
      </c>
      <c r="D635" s="20" t="s">
        <v>518</v>
      </c>
      <c r="E635" s="63" t="s">
        <v>99</v>
      </c>
      <c r="F635" s="74">
        <v>18894.600000000002</v>
      </c>
      <c r="G635" s="75">
        <v>21428</v>
      </c>
    </row>
    <row r="636" spans="1:7" ht="37.5" x14ac:dyDescent="0.3">
      <c r="A636" s="27" t="s">
        <v>28</v>
      </c>
      <c r="B636" s="9" t="s">
        <v>219</v>
      </c>
      <c r="C636" s="10" t="s">
        <v>13</v>
      </c>
      <c r="D636" s="20" t="s">
        <v>518</v>
      </c>
      <c r="E636" s="63" t="s">
        <v>29</v>
      </c>
      <c r="F636" s="76">
        <f>7085.7+11.4+38</f>
        <v>7135.0999999999995</v>
      </c>
      <c r="G636" s="75">
        <f>5597.7+11.4+38</f>
        <v>5647.0999999999995</v>
      </c>
    </row>
    <row r="637" spans="1:7" ht="20.25" x14ac:dyDescent="0.3">
      <c r="A637" s="27" t="s">
        <v>30</v>
      </c>
      <c r="B637" s="9" t="s">
        <v>219</v>
      </c>
      <c r="C637" s="10" t="s">
        <v>13</v>
      </c>
      <c r="D637" s="20" t="s">
        <v>518</v>
      </c>
      <c r="E637" s="63" t="s">
        <v>31</v>
      </c>
      <c r="F637" s="76">
        <v>63.3</v>
      </c>
      <c r="G637" s="75">
        <v>50</v>
      </c>
    </row>
    <row r="638" spans="1:7" ht="37.5" x14ac:dyDescent="0.3">
      <c r="A638" s="21" t="s">
        <v>22</v>
      </c>
      <c r="B638" s="9" t="s">
        <v>219</v>
      </c>
      <c r="C638" s="10" t="s">
        <v>13</v>
      </c>
      <c r="D638" s="20" t="s">
        <v>695</v>
      </c>
      <c r="E638" s="63"/>
      <c r="F638" s="76">
        <f t="shared" ref="F638:G638" si="258">SUM(F639)</f>
        <v>23392.9</v>
      </c>
      <c r="G638" s="77">
        <f t="shared" si="258"/>
        <v>24633.8</v>
      </c>
    </row>
    <row r="639" spans="1:7" ht="20.25" x14ac:dyDescent="0.3">
      <c r="A639" s="11" t="s">
        <v>98</v>
      </c>
      <c r="B639" s="9" t="s">
        <v>219</v>
      </c>
      <c r="C639" s="10" t="s">
        <v>13</v>
      </c>
      <c r="D639" s="20" t="s">
        <v>695</v>
      </c>
      <c r="E639" s="63" t="s">
        <v>99</v>
      </c>
      <c r="F639" s="76">
        <v>23392.9</v>
      </c>
      <c r="G639" s="75">
        <v>24633.8</v>
      </c>
    </row>
    <row r="640" spans="1:7" ht="37.5" x14ac:dyDescent="0.3">
      <c r="A640" s="11" t="s">
        <v>519</v>
      </c>
      <c r="B640" s="9" t="s">
        <v>219</v>
      </c>
      <c r="C640" s="10" t="s">
        <v>13</v>
      </c>
      <c r="D640" s="7" t="s">
        <v>520</v>
      </c>
      <c r="E640" s="62"/>
      <c r="F640" s="76">
        <f>SUM(F641+F644+F647+F650+F666)</f>
        <v>116824.59999999999</v>
      </c>
      <c r="G640" s="77">
        <f>SUM(G641+G644+G647+G650+G666)</f>
        <v>116792</v>
      </c>
    </row>
    <row r="641" spans="1:7" ht="37.5" x14ac:dyDescent="0.3">
      <c r="A641" s="11" t="s">
        <v>311</v>
      </c>
      <c r="B641" s="9" t="s">
        <v>219</v>
      </c>
      <c r="C641" s="10" t="s">
        <v>13</v>
      </c>
      <c r="D641" s="7" t="s">
        <v>521</v>
      </c>
      <c r="E641" s="62"/>
      <c r="F641" s="76">
        <f>SUM(F642)</f>
        <v>1500</v>
      </c>
      <c r="G641" s="77">
        <f>SUM(G642)</f>
        <v>1500</v>
      </c>
    </row>
    <row r="642" spans="1:7" ht="20.25" x14ac:dyDescent="0.3">
      <c r="A642" s="11" t="s">
        <v>522</v>
      </c>
      <c r="B642" s="9" t="s">
        <v>219</v>
      </c>
      <c r="C642" s="10" t="s">
        <v>13</v>
      </c>
      <c r="D642" s="7" t="s">
        <v>523</v>
      </c>
      <c r="E642" s="62"/>
      <c r="F642" s="76">
        <f>SUM(F643)</f>
        <v>1500</v>
      </c>
      <c r="G642" s="77">
        <f>SUM(G643)</f>
        <v>1500</v>
      </c>
    </row>
    <row r="643" spans="1:7" ht="20.25" x14ac:dyDescent="0.3">
      <c r="A643" s="14" t="s">
        <v>365</v>
      </c>
      <c r="B643" s="9" t="s">
        <v>219</v>
      </c>
      <c r="C643" s="10" t="s">
        <v>13</v>
      </c>
      <c r="D643" s="7" t="s">
        <v>523</v>
      </c>
      <c r="E643" s="62" t="s">
        <v>14</v>
      </c>
      <c r="F643" s="76">
        <v>1500</v>
      </c>
      <c r="G643" s="75">
        <v>1500</v>
      </c>
    </row>
    <row r="644" spans="1:7" ht="20.25" x14ac:dyDescent="0.3">
      <c r="A644" s="11" t="s">
        <v>15</v>
      </c>
      <c r="B644" s="9" t="s">
        <v>219</v>
      </c>
      <c r="C644" s="10" t="s">
        <v>13</v>
      </c>
      <c r="D644" s="7" t="s">
        <v>524</v>
      </c>
      <c r="E644" s="62"/>
      <c r="F644" s="76">
        <f>SUM(F645)</f>
        <v>1500</v>
      </c>
      <c r="G644" s="77">
        <f>SUM(G645)</f>
        <v>1500</v>
      </c>
    </row>
    <row r="645" spans="1:7" ht="20.25" x14ac:dyDescent="0.3">
      <c r="A645" s="11" t="s">
        <v>351</v>
      </c>
      <c r="B645" s="9" t="s">
        <v>219</v>
      </c>
      <c r="C645" s="10" t="s">
        <v>13</v>
      </c>
      <c r="D645" s="7" t="s">
        <v>525</v>
      </c>
      <c r="E645" s="62"/>
      <c r="F645" s="76">
        <f t="shared" ref="F645:G645" si="259">SUM(F646)</f>
        <v>1500</v>
      </c>
      <c r="G645" s="77">
        <f t="shared" si="259"/>
        <v>1500</v>
      </c>
    </row>
    <row r="646" spans="1:7" ht="20.25" x14ac:dyDescent="0.3">
      <c r="A646" s="14" t="s">
        <v>365</v>
      </c>
      <c r="B646" s="9" t="s">
        <v>219</v>
      </c>
      <c r="C646" s="10" t="s">
        <v>13</v>
      </c>
      <c r="D646" s="7" t="s">
        <v>525</v>
      </c>
      <c r="E646" s="62" t="s">
        <v>14</v>
      </c>
      <c r="F646" s="76">
        <v>1500</v>
      </c>
      <c r="G646" s="75">
        <v>1500</v>
      </c>
    </row>
    <row r="647" spans="1:7" ht="20.25" x14ac:dyDescent="0.3">
      <c r="A647" s="11" t="s">
        <v>26</v>
      </c>
      <c r="B647" s="9" t="s">
        <v>219</v>
      </c>
      <c r="C647" s="10" t="s">
        <v>13</v>
      </c>
      <c r="D647" s="7" t="s">
        <v>526</v>
      </c>
      <c r="E647" s="62"/>
      <c r="F647" s="76">
        <f t="shared" ref="F647:G648" si="260">SUM(F648)</f>
        <v>3000</v>
      </c>
      <c r="G647" s="77">
        <f t="shared" si="260"/>
        <v>3000</v>
      </c>
    </row>
    <row r="648" spans="1:7" ht="28.5" customHeight="1" x14ac:dyDescent="0.3">
      <c r="A648" s="11" t="s">
        <v>527</v>
      </c>
      <c r="B648" s="9" t="s">
        <v>219</v>
      </c>
      <c r="C648" s="10" t="s">
        <v>13</v>
      </c>
      <c r="D648" s="7" t="s">
        <v>528</v>
      </c>
      <c r="E648" s="62"/>
      <c r="F648" s="76">
        <f t="shared" si="260"/>
        <v>3000</v>
      </c>
      <c r="G648" s="77">
        <f t="shared" si="260"/>
        <v>3000</v>
      </c>
    </row>
    <row r="649" spans="1:7" ht="20.25" x14ac:dyDescent="0.3">
      <c r="A649" s="14" t="s">
        <v>365</v>
      </c>
      <c r="B649" s="9" t="s">
        <v>219</v>
      </c>
      <c r="C649" s="10" t="s">
        <v>13</v>
      </c>
      <c r="D649" s="7" t="s">
        <v>528</v>
      </c>
      <c r="E649" s="62" t="s">
        <v>14</v>
      </c>
      <c r="F649" s="76">
        <v>3000</v>
      </c>
      <c r="G649" s="75">
        <v>3000</v>
      </c>
    </row>
    <row r="650" spans="1:7" ht="20.25" x14ac:dyDescent="0.3">
      <c r="A650" s="11" t="s">
        <v>82</v>
      </c>
      <c r="B650" s="9" t="s">
        <v>219</v>
      </c>
      <c r="C650" s="10" t="s">
        <v>13</v>
      </c>
      <c r="D650" s="7" t="s">
        <v>529</v>
      </c>
      <c r="E650" s="62"/>
      <c r="F650" s="76">
        <f t="shared" ref="F650:G650" si="261">SUM(F651+F654+F659+F664)</f>
        <v>9549.9</v>
      </c>
      <c r="G650" s="77">
        <f t="shared" si="261"/>
        <v>9517.4</v>
      </c>
    </row>
    <row r="651" spans="1:7" ht="25.15" customHeight="1" x14ac:dyDescent="0.3">
      <c r="A651" s="11" t="s">
        <v>530</v>
      </c>
      <c r="B651" s="9" t="s">
        <v>219</v>
      </c>
      <c r="C651" s="10" t="s">
        <v>13</v>
      </c>
      <c r="D651" s="7" t="s">
        <v>531</v>
      </c>
      <c r="E651" s="62"/>
      <c r="F651" s="76">
        <f t="shared" ref="F651:G652" si="262">SUM(F652)</f>
        <v>5000</v>
      </c>
      <c r="G651" s="77">
        <f t="shared" si="262"/>
        <v>5000</v>
      </c>
    </row>
    <row r="652" spans="1:7" ht="37.5" x14ac:dyDescent="0.3">
      <c r="A652" s="11" t="s">
        <v>532</v>
      </c>
      <c r="B652" s="9" t="s">
        <v>219</v>
      </c>
      <c r="C652" s="10" t="s">
        <v>13</v>
      </c>
      <c r="D652" s="7" t="s">
        <v>533</v>
      </c>
      <c r="E652" s="62"/>
      <c r="F652" s="76">
        <f t="shared" si="262"/>
        <v>5000</v>
      </c>
      <c r="G652" s="77">
        <f t="shared" si="262"/>
        <v>5000</v>
      </c>
    </row>
    <row r="653" spans="1:7" ht="20.25" x14ac:dyDescent="0.3">
      <c r="A653" s="14" t="s">
        <v>365</v>
      </c>
      <c r="B653" s="9" t="s">
        <v>219</v>
      </c>
      <c r="C653" s="10" t="s">
        <v>13</v>
      </c>
      <c r="D653" s="7" t="s">
        <v>533</v>
      </c>
      <c r="E653" s="62" t="s">
        <v>14</v>
      </c>
      <c r="F653" s="76">
        <v>5000</v>
      </c>
      <c r="G653" s="75">
        <v>5000</v>
      </c>
    </row>
    <row r="654" spans="1:7" ht="37.5" x14ac:dyDescent="0.3">
      <c r="A654" s="11" t="s">
        <v>534</v>
      </c>
      <c r="B654" s="9" t="s">
        <v>219</v>
      </c>
      <c r="C654" s="10" t="s">
        <v>13</v>
      </c>
      <c r="D654" s="7" t="s">
        <v>535</v>
      </c>
      <c r="E654" s="62"/>
      <c r="F654" s="76">
        <f t="shared" ref="F654:G654" si="263">SUM(F655+F657)</f>
        <v>630</v>
      </c>
      <c r="G654" s="77">
        <f t="shared" si="263"/>
        <v>630</v>
      </c>
    </row>
    <row r="655" spans="1:7" ht="56.25" x14ac:dyDescent="0.3">
      <c r="A655" s="11" t="s">
        <v>536</v>
      </c>
      <c r="B655" s="9" t="s">
        <v>219</v>
      </c>
      <c r="C655" s="10" t="s">
        <v>13</v>
      </c>
      <c r="D655" s="7" t="s">
        <v>537</v>
      </c>
      <c r="E655" s="62"/>
      <c r="F655" s="76">
        <f t="shared" ref="F655:G655" si="264">SUM(F656)</f>
        <v>80</v>
      </c>
      <c r="G655" s="77">
        <f t="shared" si="264"/>
        <v>80</v>
      </c>
    </row>
    <row r="656" spans="1:7" ht="20.25" x14ac:dyDescent="0.3">
      <c r="A656" s="14" t="s">
        <v>365</v>
      </c>
      <c r="B656" s="9" t="s">
        <v>219</v>
      </c>
      <c r="C656" s="10" t="s">
        <v>13</v>
      </c>
      <c r="D656" s="7" t="s">
        <v>537</v>
      </c>
      <c r="E656" s="63" t="s">
        <v>14</v>
      </c>
      <c r="F656" s="74">
        <v>80</v>
      </c>
      <c r="G656" s="75">
        <v>80</v>
      </c>
    </row>
    <row r="657" spans="1:7" ht="44.85" customHeight="1" x14ac:dyDescent="0.3">
      <c r="A657" s="11" t="s">
        <v>538</v>
      </c>
      <c r="B657" s="9" t="s">
        <v>219</v>
      </c>
      <c r="C657" s="10" t="s">
        <v>13</v>
      </c>
      <c r="D657" s="7" t="s">
        <v>539</v>
      </c>
      <c r="E657" s="62"/>
      <c r="F657" s="76">
        <f t="shared" ref="F657:G657" si="265">SUM(F658)</f>
        <v>550</v>
      </c>
      <c r="G657" s="77">
        <f t="shared" si="265"/>
        <v>550</v>
      </c>
    </row>
    <row r="658" spans="1:7" ht="20.25" x14ac:dyDescent="0.3">
      <c r="A658" s="14" t="s">
        <v>365</v>
      </c>
      <c r="B658" s="9" t="s">
        <v>219</v>
      </c>
      <c r="C658" s="10" t="s">
        <v>13</v>
      </c>
      <c r="D658" s="7" t="s">
        <v>539</v>
      </c>
      <c r="E658" s="63" t="s">
        <v>14</v>
      </c>
      <c r="F658" s="74">
        <v>550</v>
      </c>
      <c r="G658" s="75">
        <v>550</v>
      </c>
    </row>
    <row r="659" spans="1:7" ht="20.25" x14ac:dyDescent="0.3">
      <c r="A659" s="11" t="s">
        <v>540</v>
      </c>
      <c r="B659" s="9" t="s">
        <v>219</v>
      </c>
      <c r="C659" s="10" t="s">
        <v>13</v>
      </c>
      <c r="D659" s="7" t="s">
        <v>645</v>
      </c>
      <c r="E659" s="62"/>
      <c r="F659" s="76">
        <f t="shared" ref="F659:G659" si="266">SUM(F660+F662)</f>
        <v>120</v>
      </c>
      <c r="G659" s="77">
        <f t="shared" si="266"/>
        <v>120</v>
      </c>
    </row>
    <row r="660" spans="1:7" ht="37.5" x14ac:dyDescent="0.3">
      <c r="A660" s="11" t="s">
        <v>541</v>
      </c>
      <c r="B660" s="9" t="s">
        <v>219</v>
      </c>
      <c r="C660" s="10" t="s">
        <v>13</v>
      </c>
      <c r="D660" s="7" t="s">
        <v>646</v>
      </c>
      <c r="E660" s="62"/>
      <c r="F660" s="76">
        <f t="shared" ref="F660:G660" si="267">SUM(F661)</f>
        <v>70</v>
      </c>
      <c r="G660" s="77">
        <f t="shared" si="267"/>
        <v>70</v>
      </c>
    </row>
    <row r="661" spans="1:7" ht="20.25" x14ac:dyDescent="0.3">
      <c r="A661" s="14" t="s">
        <v>365</v>
      </c>
      <c r="B661" s="9" t="s">
        <v>219</v>
      </c>
      <c r="C661" s="10" t="s">
        <v>13</v>
      </c>
      <c r="D661" s="7" t="s">
        <v>646</v>
      </c>
      <c r="E661" s="63" t="s">
        <v>14</v>
      </c>
      <c r="F661" s="74">
        <v>70</v>
      </c>
      <c r="G661" s="75">
        <v>70</v>
      </c>
    </row>
    <row r="662" spans="1:7" ht="20.25" x14ac:dyDescent="0.3">
      <c r="A662" s="11" t="s">
        <v>542</v>
      </c>
      <c r="B662" s="9" t="s">
        <v>219</v>
      </c>
      <c r="C662" s="10" t="s">
        <v>13</v>
      </c>
      <c r="D662" s="7" t="s">
        <v>647</v>
      </c>
      <c r="E662" s="62"/>
      <c r="F662" s="76">
        <f t="shared" ref="F662:G662" si="268">SUM(F663)</f>
        <v>50</v>
      </c>
      <c r="G662" s="77">
        <f t="shared" si="268"/>
        <v>50</v>
      </c>
    </row>
    <row r="663" spans="1:7" ht="20.25" x14ac:dyDescent="0.3">
      <c r="A663" s="14" t="s">
        <v>365</v>
      </c>
      <c r="B663" s="9" t="s">
        <v>219</v>
      </c>
      <c r="C663" s="10" t="s">
        <v>13</v>
      </c>
      <c r="D663" s="7" t="s">
        <v>647</v>
      </c>
      <c r="E663" s="63" t="s">
        <v>14</v>
      </c>
      <c r="F663" s="74">
        <v>50</v>
      </c>
      <c r="G663" s="75">
        <v>50</v>
      </c>
    </row>
    <row r="664" spans="1:7" ht="20.25" x14ac:dyDescent="0.3">
      <c r="A664" s="11" t="s">
        <v>701</v>
      </c>
      <c r="B664" s="9" t="s">
        <v>219</v>
      </c>
      <c r="C664" s="10" t="s">
        <v>13</v>
      </c>
      <c r="D664" s="7" t="s">
        <v>700</v>
      </c>
      <c r="E664" s="62"/>
      <c r="F664" s="76">
        <f t="shared" ref="F664:G664" si="269">SUM(F665)</f>
        <v>3799.9</v>
      </c>
      <c r="G664" s="77">
        <f t="shared" si="269"/>
        <v>3767.3999999999996</v>
      </c>
    </row>
    <row r="665" spans="1:7" ht="20.25" x14ac:dyDescent="0.3">
      <c r="A665" s="14" t="s">
        <v>365</v>
      </c>
      <c r="B665" s="9" t="s">
        <v>219</v>
      </c>
      <c r="C665" s="10" t="s">
        <v>13</v>
      </c>
      <c r="D665" s="7" t="s">
        <v>700</v>
      </c>
      <c r="E665" s="62" t="s">
        <v>14</v>
      </c>
      <c r="F665" s="74">
        <v>3799.9</v>
      </c>
      <c r="G665" s="75">
        <v>3767.3999999999996</v>
      </c>
    </row>
    <row r="666" spans="1:7" ht="37.5" x14ac:dyDescent="0.3">
      <c r="A666" s="11" t="s">
        <v>16</v>
      </c>
      <c r="B666" s="9" t="s">
        <v>219</v>
      </c>
      <c r="C666" s="10" t="s">
        <v>13</v>
      </c>
      <c r="D666" s="7" t="s">
        <v>543</v>
      </c>
      <c r="E666" s="62"/>
      <c r="F666" s="76">
        <f t="shared" ref="F666:G666" si="270">SUM(F667+F670)</f>
        <v>101274.7</v>
      </c>
      <c r="G666" s="77">
        <f t="shared" si="270"/>
        <v>101274.6</v>
      </c>
    </row>
    <row r="667" spans="1:7" ht="20.25" x14ac:dyDescent="0.3">
      <c r="A667" s="11" t="s">
        <v>17</v>
      </c>
      <c r="B667" s="9" t="s">
        <v>219</v>
      </c>
      <c r="C667" s="10" t="s">
        <v>13</v>
      </c>
      <c r="D667" s="7" t="s">
        <v>544</v>
      </c>
      <c r="E667" s="62"/>
      <c r="F667" s="76">
        <f t="shared" ref="F667:G668" si="271">SUM(F668)</f>
        <v>57897.7</v>
      </c>
      <c r="G667" s="77">
        <f t="shared" si="271"/>
        <v>55639.7</v>
      </c>
    </row>
    <row r="668" spans="1:7" ht="21" customHeight="1" x14ac:dyDescent="0.3">
      <c r="A668" s="11" t="s">
        <v>545</v>
      </c>
      <c r="B668" s="9" t="s">
        <v>219</v>
      </c>
      <c r="C668" s="10" t="s">
        <v>13</v>
      </c>
      <c r="D668" s="7" t="s">
        <v>546</v>
      </c>
      <c r="E668" s="62"/>
      <c r="F668" s="76">
        <f t="shared" si="271"/>
        <v>57897.7</v>
      </c>
      <c r="G668" s="77">
        <f t="shared" si="271"/>
        <v>55639.7</v>
      </c>
    </row>
    <row r="669" spans="1:7" ht="20.25" x14ac:dyDescent="0.3">
      <c r="A669" s="14" t="s">
        <v>365</v>
      </c>
      <c r="B669" s="9" t="s">
        <v>219</v>
      </c>
      <c r="C669" s="10" t="s">
        <v>13</v>
      </c>
      <c r="D669" s="7" t="s">
        <v>546</v>
      </c>
      <c r="E669" s="63" t="s">
        <v>14</v>
      </c>
      <c r="F669" s="74">
        <v>57897.7</v>
      </c>
      <c r="G669" s="75">
        <v>55639.7</v>
      </c>
    </row>
    <row r="670" spans="1:7" ht="37.5" x14ac:dyDescent="0.3">
      <c r="A670" s="21" t="s">
        <v>22</v>
      </c>
      <c r="B670" s="9" t="s">
        <v>219</v>
      </c>
      <c r="C670" s="10" t="s">
        <v>13</v>
      </c>
      <c r="D670" s="20" t="s">
        <v>685</v>
      </c>
      <c r="E670" s="63"/>
      <c r="F670" s="74">
        <f t="shared" ref="F670:G670" si="272">SUM(F671)</f>
        <v>43377</v>
      </c>
      <c r="G670" s="75">
        <f t="shared" si="272"/>
        <v>45634.9</v>
      </c>
    </row>
    <row r="671" spans="1:7" ht="20.25" x14ac:dyDescent="0.3">
      <c r="A671" s="14" t="s">
        <v>365</v>
      </c>
      <c r="B671" s="9" t="s">
        <v>219</v>
      </c>
      <c r="C671" s="10" t="s">
        <v>13</v>
      </c>
      <c r="D671" s="20" t="s">
        <v>685</v>
      </c>
      <c r="E671" s="63" t="s">
        <v>14</v>
      </c>
      <c r="F671" s="74">
        <v>43377</v>
      </c>
      <c r="G671" s="75">
        <v>45634.9</v>
      </c>
    </row>
    <row r="672" spans="1:7" ht="37.5" x14ac:dyDescent="0.3">
      <c r="A672" s="11" t="s">
        <v>419</v>
      </c>
      <c r="B672" s="9" t="s">
        <v>219</v>
      </c>
      <c r="C672" s="10" t="s">
        <v>13</v>
      </c>
      <c r="D672" s="7" t="s">
        <v>420</v>
      </c>
      <c r="E672" s="63"/>
      <c r="F672" s="74">
        <f t="shared" ref="F672:G673" si="273">SUM(F673)</f>
        <v>300</v>
      </c>
      <c r="G672" s="75">
        <f t="shared" si="273"/>
        <v>300</v>
      </c>
    </row>
    <row r="673" spans="1:7" ht="20.25" x14ac:dyDescent="0.3">
      <c r="A673" s="14" t="s">
        <v>82</v>
      </c>
      <c r="B673" s="9" t="s">
        <v>219</v>
      </c>
      <c r="C673" s="10" t="s">
        <v>13</v>
      </c>
      <c r="D673" s="7" t="s">
        <v>431</v>
      </c>
      <c r="E673" s="63"/>
      <c r="F673" s="74">
        <f t="shared" si="273"/>
        <v>300</v>
      </c>
      <c r="G673" s="75">
        <f t="shared" si="273"/>
        <v>300</v>
      </c>
    </row>
    <row r="674" spans="1:7" ht="56.25" x14ac:dyDescent="0.3">
      <c r="A674" s="14" t="s">
        <v>547</v>
      </c>
      <c r="B674" s="9" t="s">
        <v>219</v>
      </c>
      <c r="C674" s="10" t="s">
        <v>13</v>
      </c>
      <c r="D674" s="7" t="s">
        <v>548</v>
      </c>
      <c r="E674" s="63"/>
      <c r="F674" s="74">
        <f t="shared" ref="F674:G674" si="274">SUM(F675+F676)</f>
        <v>300</v>
      </c>
      <c r="G674" s="75">
        <f t="shared" si="274"/>
        <v>300</v>
      </c>
    </row>
    <row r="675" spans="1:7" ht="37.5" x14ac:dyDescent="0.3">
      <c r="A675" s="12" t="s">
        <v>28</v>
      </c>
      <c r="B675" s="9" t="s">
        <v>219</v>
      </c>
      <c r="C675" s="10" t="s">
        <v>13</v>
      </c>
      <c r="D675" s="7" t="s">
        <v>548</v>
      </c>
      <c r="E675" s="63" t="s">
        <v>29</v>
      </c>
      <c r="F675" s="74">
        <v>100</v>
      </c>
      <c r="G675" s="75">
        <v>100</v>
      </c>
    </row>
    <row r="676" spans="1:7" ht="20.25" x14ac:dyDescent="0.3">
      <c r="A676" s="14" t="s">
        <v>365</v>
      </c>
      <c r="B676" s="9" t="s">
        <v>219</v>
      </c>
      <c r="C676" s="10" t="s">
        <v>13</v>
      </c>
      <c r="D676" s="7" t="s">
        <v>548</v>
      </c>
      <c r="E676" s="63" t="s">
        <v>14</v>
      </c>
      <c r="F676" s="74">
        <v>200</v>
      </c>
      <c r="G676" s="75">
        <v>200</v>
      </c>
    </row>
    <row r="677" spans="1:7" ht="61.5" customHeight="1" x14ac:dyDescent="0.3">
      <c r="A677" s="22" t="s">
        <v>7</v>
      </c>
      <c r="B677" s="6" t="s">
        <v>219</v>
      </c>
      <c r="C677" s="7" t="s">
        <v>13</v>
      </c>
      <c r="D677" s="7" t="s">
        <v>6</v>
      </c>
      <c r="E677" s="62"/>
      <c r="F677" s="74">
        <f t="shared" ref="F677:G677" si="275">+F678</f>
        <v>431</v>
      </c>
      <c r="G677" s="75">
        <f t="shared" si="275"/>
        <v>431</v>
      </c>
    </row>
    <row r="678" spans="1:7" ht="37.5" x14ac:dyDescent="0.3">
      <c r="A678" s="13" t="s">
        <v>46</v>
      </c>
      <c r="B678" s="6" t="s">
        <v>219</v>
      </c>
      <c r="C678" s="7" t="s">
        <v>13</v>
      </c>
      <c r="D678" s="7" t="s">
        <v>47</v>
      </c>
      <c r="E678" s="62"/>
      <c r="F678" s="74">
        <f t="shared" ref="F678:G678" si="276">SUM(F679)</f>
        <v>431</v>
      </c>
      <c r="G678" s="75">
        <f t="shared" si="276"/>
        <v>431</v>
      </c>
    </row>
    <row r="679" spans="1:7" ht="37.5" x14ac:dyDescent="0.3">
      <c r="A679" s="13" t="s">
        <v>101</v>
      </c>
      <c r="B679" s="6" t="s">
        <v>219</v>
      </c>
      <c r="C679" s="7" t="s">
        <v>13</v>
      </c>
      <c r="D679" s="7" t="s">
        <v>102</v>
      </c>
      <c r="E679" s="62"/>
      <c r="F679" s="74">
        <f t="shared" ref="F679:G679" si="277">+F680</f>
        <v>431</v>
      </c>
      <c r="G679" s="75">
        <f t="shared" si="277"/>
        <v>431</v>
      </c>
    </row>
    <row r="680" spans="1:7" ht="20.25" x14ac:dyDescent="0.3">
      <c r="A680" s="13" t="s">
        <v>103</v>
      </c>
      <c r="B680" s="6" t="s">
        <v>219</v>
      </c>
      <c r="C680" s="7" t="s">
        <v>13</v>
      </c>
      <c r="D680" s="7" t="s">
        <v>104</v>
      </c>
      <c r="E680" s="62"/>
      <c r="F680" s="74">
        <f t="shared" ref="F680:G680" si="278">+F683+F681</f>
        <v>431</v>
      </c>
      <c r="G680" s="75">
        <f t="shared" si="278"/>
        <v>431</v>
      </c>
    </row>
    <row r="681" spans="1:7" ht="37.5" x14ac:dyDescent="0.3">
      <c r="A681" s="13" t="s">
        <v>750</v>
      </c>
      <c r="B681" s="6" t="s">
        <v>219</v>
      </c>
      <c r="C681" s="7" t="s">
        <v>13</v>
      </c>
      <c r="D681" s="7" t="s">
        <v>105</v>
      </c>
      <c r="E681" s="62" t="s">
        <v>27</v>
      </c>
      <c r="F681" s="74">
        <f t="shared" ref="F681:G681" si="279">+F682</f>
        <v>350</v>
      </c>
      <c r="G681" s="75">
        <f t="shared" si="279"/>
        <v>350</v>
      </c>
    </row>
    <row r="682" spans="1:7" s="28" customFormat="1" ht="20.25" x14ac:dyDescent="0.3">
      <c r="A682" s="14" t="s">
        <v>365</v>
      </c>
      <c r="B682" s="9" t="s">
        <v>219</v>
      </c>
      <c r="C682" s="10" t="s">
        <v>13</v>
      </c>
      <c r="D682" s="7" t="s">
        <v>105</v>
      </c>
      <c r="E682" s="63" t="s">
        <v>14</v>
      </c>
      <c r="F682" s="76">
        <v>350</v>
      </c>
      <c r="G682" s="75">
        <v>350</v>
      </c>
    </row>
    <row r="683" spans="1:7" ht="37.5" x14ac:dyDescent="0.3">
      <c r="A683" s="13" t="s">
        <v>550</v>
      </c>
      <c r="B683" s="6" t="s">
        <v>219</v>
      </c>
      <c r="C683" s="7" t="s">
        <v>13</v>
      </c>
      <c r="D683" s="7" t="s">
        <v>665</v>
      </c>
      <c r="E683" s="62"/>
      <c r="F683" s="74">
        <f t="shared" ref="F683:G683" si="280">+F684</f>
        <v>81</v>
      </c>
      <c r="G683" s="75">
        <f t="shared" si="280"/>
        <v>81</v>
      </c>
    </row>
    <row r="684" spans="1:7" ht="37.5" x14ac:dyDescent="0.3">
      <c r="A684" s="12" t="s">
        <v>28</v>
      </c>
      <c r="B684" s="6" t="s">
        <v>219</v>
      </c>
      <c r="C684" s="7" t="s">
        <v>13</v>
      </c>
      <c r="D684" s="7" t="s">
        <v>665</v>
      </c>
      <c r="E684" s="62" t="s">
        <v>29</v>
      </c>
      <c r="F684" s="74">
        <v>81</v>
      </c>
      <c r="G684" s="75">
        <v>81</v>
      </c>
    </row>
    <row r="685" spans="1:7" s="28" customFormat="1" ht="37.5" x14ac:dyDescent="0.3">
      <c r="A685" s="21" t="s">
        <v>259</v>
      </c>
      <c r="B685" s="6" t="s">
        <v>219</v>
      </c>
      <c r="C685" s="7" t="s">
        <v>13</v>
      </c>
      <c r="D685" s="7" t="s">
        <v>260</v>
      </c>
      <c r="E685" s="62"/>
      <c r="F685" s="76">
        <f t="shared" ref="F685:G689" si="281">F686</f>
        <v>800</v>
      </c>
      <c r="G685" s="77">
        <f t="shared" si="281"/>
        <v>800</v>
      </c>
    </row>
    <row r="686" spans="1:7" s="28" customFormat="1" ht="20.25" x14ac:dyDescent="0.3">
      <c r="A686" s="21" t="s">
        <v>711</v>
      </c>
      <c r="B686" s="6" t="s">
        <v>219</v>
      </c>
      <c r="C686" s="7" t="s">
        <v>13</v>
      </c>
      <c r="D686" s="7" t="s">
        <v>712</v>
      </c>
      <c r="E686" s="62"/>
      <c r="F686" s="76">
        <f t="shared" si="281"/>
        <v>800</v>
      </c>
      <c r="G686" s="77">
        <f t="shared" si="281"/>
        <v>800</v>
      </c>
    </row>
    <row r="687" spans="1:7" s="28" customFormat="1" ht="20.25" x14ac:dyDescent="0.3">
      <c r="A687" s="21" t="s">
        <v>82</v>
      </c>
      <c r="B687" s="9" t="s">
        <v>219</v>
      </c>
      <c r="C687" s="10" t="s">
        <v>13</v>
      </c>
      <c r="D687" s="7" t="s">
        <v>713</v>
      </c>
      <c r="E687" s="63"/>
      <c r="F687" s="74">
        <f t="shared" si="281"/>
        <v>800</v>
      </c>
      <c r="G687" s="75">
        <f t="shared" si="281"/>
        <v>800</v>
      </c>
    </row>
    <row r="688" spans="1:7" s="28" customFormat="1" ht="21" customHeight="1" x14ac:dyDescent="0.3">
      <c r="A688" s="21" t="s">
        <v>559</v>
      </c>
      <c r="B688" s="9" t="s">
        <v>219</v>
      </c>
      <c r="C688" s="10" t="s">
        <v>13</v>
      </c>
      <c r="D688" s="7" t="s">
        <v>716</v>
      </c>
      <c r="E688" s="63"/>
      <c r="F688" s="74">
        <f t="shared" si="281"/>
        <v>800</v>
      </c>
      <c r="G688" s="75">
        <f t="shared" si="281"/>
        <v>800</v>
      </c>
    </row>
    <row r="689" spans="1:7" s="28" customFormat="1" ht="37.5" x14ac:dyDescent="0.3">
      <c r="A689" s="21" t="s">
        <v>560</v>
      </c>
      <c r="B689" s="9" t="s">
        <v>219</v>
      </c>
      <c r="C689" s="10" t="s">
        <v>13</v>
      </c>
      <c r="D689" s="7" t="s">
        <v>717</v>
      </c>
      <c r="E689" s="63"/>
      <c r="F689" s="74">
        <f t="shared" si="281"/>
        <v>800</v>
      </c>
      <c r="G689" s="75">
        <f t="shared" si="281"/>
        <v>800</v>
      </c>
    </row>
    <row r="690" spans="1:7" s="28" customFormat="1" ht="20.25" x14ac:dyDescent="0.3">
      <c r="A690" s="14" t="s">
        <v>365</v>
      </c>
      <c r="B690" s="9" t="s">
        <v>219</v>
      </c>
      <c r="C690" s="10" t="s">
        <v>13</v>
      </c>
      <c r="D690" s="7" t="s">
        <v>717</v>
      </c>
      <c r="E690" s="65">
        <v>610</v>
      </c>
      <c r="F690" s="76">
        <v>800</v>
      </c>
      <c r="G690" s="75">
        <v>800</v>
      </c>
    </row>
    <row r="691" spans="1:7" s="28" customFormat="1" ht="20.25" x14ac:dyDescent="0.3">
      <c r="A691" s="21" t="s">
        <v>552</v>
      </c>
      <c r="B691" s="9" t="s">
        <v>219</v>
      </c>
      <c r="C691" s="10" t="s">
        <v>54</v>
      </c>
      <c r="D691" s="7"/>
      <c r="E691" s="63"/>
      <c r="F691" s="76">
        <f>SUM(F692+F704+F712)</f>
        <v>10733.6</v>
      </c>
      <c r="G691" s="77">
        <f>SUM(G692+G704+G712)</f>
        <v>10602.7</v>
      </c>
    </row>
    <row r="692" spans="1:7" ht="56.25" x14ac:dyDescent="0.3">
      <c r="A692" s="22" t="s">
        <v>417</v>
      </c>
      <c r="B692" s="6" t="s">
        <v>219</v>
      </c>
      <c r="C692" s="7" t="s">
        <v>54</v>
      </c>
      <c r="D692" s="20" t="s">
        <v>418</v>
      </c>
      <c r="E692" s="62"/>
      <c r="F692" s="74">
        <f>SUM(F693)</f>
        <v>9433.6</v>
      </c>
      <c r="G692" s="75">
        <f>SUM(G693)</f>
        <v>9302.7000000000007</v>
      </c>
    </row>
    <row r="693" spans="1:7" ht="37.5" x14ac:dyDescent="0.3">
      <c r="A693" s="15" t="s">
        <v>519</v>
      </c>
      <c r="B693" s="6" t="s">
        <v>219</v>
      </c>
      <c r="C693" s="7" t="s">
        <v>54</v>
      </c>
      <c r="D693" s="7" t="s">
        <v>520</v>
      </c>
      <c r="E693" s="62" t="s">
        <v>27</v>
      </c>
      <c r="F693" s="74">
        <f t="shared" ref="F693:G693" si="282">SUM(F694+F701)</f>
        <v>9433.6</v>
      </c>
      <c r="G693" s="75">
        <f t="shared" si="282"/>
        <v>9302.7000000000007</v>
      </c>
    </row>
    <row r="694" spans="1:7" ht="37.5" x14ac:dyDescent="0.3">
      <c r="A694" s="15" t="s">
        <v>16</v>
      </c>
      <c r="B694" s="6" t="s">
        <v>219</v>
      </c>
      <c r="C694" s="7" t="s">
        <v>54</v>
      </c>
      <c r="D694" s="20" t="s">
        <v>543</v>
      </c>
      <c r="E694" s="62"/>
      <c r="F694" s="74">
        <f t="shared" ref="F694:G694" si="283">+F695+F699</f>
        <v>8533.6</v>
      </c>
      <c r="G694" s="75">
        <f t="shared" si="283"/>
        <v>8402.7000000000007</v>
      </c>
    </row>
    <row r="695" spans="1:7" ht="20.25" x14ac:dyDescent="0.3">
      <c r="A695" s="13" t="s">
        <v>49</v>
      </c>
      <c r="B695" s="6" t="s">
        <v>219</v>
      </c>
      <c r="C695" s="7" t="s">
        <v>54</v>
      </c>
      <c r="D695" s="20" t="s">
        <v>553</v>
      </c>
      <c r="E695" s="62"/>
      <c r="F695" s="74">
        <f t="shared" ref="F695:G695" si="284">+F696</f>
        <v>5302.1</v>
      </c>
      <c r="G695" s="75">
        <f t="shared" si="284"/>
        <v>5171.2</v>
      </c>
    </row>
    <row r="696" spans="1:7" ht="20.25" x14ac:dyDescent="0.3">
      <c r="A696" s="13" t="s">
        <v>554</v>
      </c>
      <c r="B696" s="6" t="s">
        <v>219</v>
      </c>
      <c r="C696" s="7" t="s">
        <v>54</v>
      </c>
      <c r="D696" s="20" t="s">
        <v>555</v>
      </c>
      <c r="E696" s="62"/>
      <c r="F696" s="74">
        <f t="shared" ref="F696:G696" si="285">+F697+F698</f>
        <v>5302.1</v>
      </c>
      <c r="G696" s="75">
        <f t="shared" si="285"/>
        <v>5171.2</v>
      </c>
    </row>
    <row r="697" spans="1:7" ht="37.5" x14ac:dyDescent="0.3">
      <c r="A697" s="12" t="s">
        <v>43</v>
      </c>
      <c r="B697" s="6" t="s">
        <v>219</v>
      </c>
      <c r="C697" s="7" t="s">
        <v>54</v>
      </c>
      <c r="D697" s="20" t="s">
        <v>555</v>
      </c>
      <c r="E697" s="62" t="s">
        <v>44</v>
      </c>
      <c r="F697" s="74">
        <v>5015.5</v>
      </c>
      <c r="G697" s="75">
        <v>4891.7</v>
      </c>
    </row>
    <row r="698" spans="1:7" ht="37.5" x14ac:dyDescent="0.3">
      <c r="A698" s="12" t="s">
        <v>28</v>
      </c>
      <c r="B698" s="6" t="s">
        <v>219</v>
      </c>
      <c r="C698" s="7" t="s">
        <v>54</v>
      </c>
      <c r="D698" s="20" t="s">
        <v>555</v>
      </c>
      <c r="E698" s="62" t="s">
        <v>29</v>
      </c>
      <c r="F698" s="74">
        <v>286.60000000000002</v>
      </c>
      <c r="G698" s="75">
        <v>279.5</v>
      </c>
    </row>
    <row r="699" spans="1:7" ht="37.5" x14ac:dyDescent="0.3">
      <c r="A699" s="13" t="s">
        <v>22</v>
      </c>
      <c r="B699" s="6" t="s">
        <v>219</v>
      </c>
      <c r="C699" s="7" t="s">
        <v>54</v>
      </c>
      <c r="D699" s="7" t="s">
        <v>685</v>
      </c>
      <c r="E699" s="62" t="s">
        <v>27</v>
      </c>
      <c r="F699" s="74">
        <f t="shared" ref="F699:G699" si="286">+F700</f>
        <v>3231.5</v>
      </c>
      <c r="G699" s="75">
        <f t="shared" si="286"/>
        <v>3231.5</v>
      </c>
    </row>
    <row r="700" spans="1:7" ht="37.5" x14ac:dyDescent="0.3">
      <c r="A700" s="12" t="s">
        <v>43</v>
      </c>
      <c r="B700" s="9" t="s">
        <v>219</v>
      </c>
      <c r="C700" s="10" t="s">
        <v>54</v>
      </c>
      <c r="D700" s="10" t="s">
        <v>685</v>
      </c>
      <c r="E700" s="63" t="s">
        <v>44</v>
      </c>
      <c r="F700" s="74">
        <v>3231.5</v>
      </c>
      <c r="G700" s="75">
        <v>3231.5</v>
      </c>
    </row>
    <row r="701" spans="1:7" ht="20.25" x14ac:dyDescent="0.3">
      <c r="A701" s="38" t="s">
        <v>24</v>
      </c>
      <c r="B701" s="9" t="s">
        <v>219</v>
      </c>
      <c r="C701" s="10" t="s">
        <v>54</v>
      </c>
      <c r="D701" s="16" t="s">
        <v>556</v>
      </c>
      <c r="E701" s="63"/>
      <c r="F701" s="76">
        <f t="shared" ref="F701:G702" si="287">SUM(F702)</f>
        <v>900</v>
      </c>
      <c r="G701" s="77">
        <f t="shared" si="287"/>
        <v>900</v>
      </c>
    </row>
    <row r="702" spans="1:7" ht="41.25" customHeight="1" x14ac:dyDescent="0.3">
      <c r="A702" s="38" t="s">
        <v>557</v>
      </c>
      <c r="B702" s="9" t="s">
        <v>219</v>
      </c>
      <c r="C702" s="10" t="s">
        <v>54</v>
      </c>
      <c r="D702" s="16" t="s">
        <v>558</v>
      </c>
      <c r="E702" s="63"/>
      <c r="F702" s="76">
        <f t="shared" si="287"/>
        <v>900</v>
      </c>
      <c r="G702" s="77">
        <f t="shared" si="287"/>
        <v>900</v>
      </c>
    </row>
    <row r="703" spans="1:7" ht="37.5" x14ac:dyDescent="0.3">
      <c r="A703" s="57" t="s">
        <v>393</v>
      </c>
      <c r="B703" s="9" t="s">
        <v>219</v>
      </c>
      <c r="C703" s="10" t="s">
        <v>54</v>
      </c>
      <c r="D703" s="20" t="s">
        <v>558</v>
      </c>
      <c r="E703" s="63" t="s">
        <v>394</v>
      </c>
      <c r="F703" s="76">
        <v>900</v>
      </c>
      <c r="G703" s="75">
        <v>900</v>
      </c>
    </row>
    <row r="704" spans="1:7" ht="56.25" x14ac:dyDescent="0.3">
      <c r="A704" s="13" t="s">
        <v>165</v>
      </c>
      <c r="B704" s="9" t="s">
        <v>219</v>
      </c>
      <c r="C704" s="10" t="s">
        <v>54</v>
      </c>
      <c r="D704" s="7" t="s">
        <v>166</v>
      </c>
      <c r="E704" s="62"/>
      <c r="F704" s="74">
        <f t="shared" ref="F704:G704" si="288">F705</f>
        <v>150</v>
      </c>
      <c r="G704" s="75">
        <f t="shared" si="288"/>
        <v>150</v>
      </c>
    </row>
    <row r="705" spans="1:7" ht="20.25" x14ac:dyDescent="0.3">
      <c r="A705" s="13" t="s">
        <v>26</v>
      </c>
      <c r="B705" s="9" t="s">
        <v>219</v>
      </c>
      <c r="C705" s="10" t="s">
        <v>54</v>
      </c>
      <c r="D705" s="7" t="s">
        <v>167</v>
      </c>
      <c r="E705" s="62"/>
      <c r="F705" s="74">
        <f t="shared" ref="F705:G705" si="289">F706+F709</f>
        <v>150</v>
      </c>
      <c r="G705" s="75">
        <f t="shared" si="289"/>
        <v>150</v>
      </c>
    </row>
    <row r="706" spans="1:7" ht="37.5" x14ac:dyDescent="0.3">
      <c r="A706" s="13" t="s">
        <v>181</v>
      </c>
      <c r="B706" s="9" t="s">
        <v>219</v>
      </c>
      <c r="C706" s="10" t="s">
        <v>54</v>
      </c>
      <c r="D706" s="7" t="s">
        <v>182</v>
      </c>
      <c r="E706" s="62"/>
      <c r="F706" s="74">
        <f t="shared" ref="F706:G706" si="290">F707</f>
        <v>50</v>
      </c>
      <c r="G706" s="75">
        <f t="shared" si="290"/>
        <v>50</v>
      </c>
    </row>
    <row r="707" spans="1:7" ht="20.25" x14ac:dyDescent="0.3">
      <c r="A707" s="13" t="s">
        <v>189</v>
      </c>
      <c r="B707" s="9" t="s">
        <v>219</v>
      </c>
      <c r="C707" s="10" t="s">
        <v>54</v>
      </c>
      <c r="D707" s="16" t="s">
        <v>190</v>
      </c>
      <c r="E707" s="62"/>
      <c r="F707" s="74">
        <f t="shared" ref="F707:G707" si="291">+F708</f>
        <v>50</v>
      </c>
      <c r="G707" s="75">
        <f t="shared" si="291"/>
        <v>50</v>
      </c>
    </row>
    <row r="708" spans="1:7" ht="37.5" x14ac:dyDescent="0.3">
      <c r="A708" s="12" t="s">
        <v>28</v>
      </c>
      <c r="B708" s="9" t="s">
        <v>219</v>
      </c>
      <c r="C708" s="10" t="s">
        <v>54</v>
      </c>
      <c r="D708" s="16" t="s">
        <v>190</v>
      </c>
      <c r="E708" s="63" t="s">
        <v>29</v>
      </c>
      <c r="F708" s="74">
        <v>50</v>
      </c>
      <c r="G708" s="75">
        <v>50</v>
      </c>
    </row>
    <row r="709" spans="1:7" ht="20.25" x14ac:dyDescent="0.3">
      <c r="A709" s="1" t="s">
        <v>561</v>
      </c>
      <c r="B709" s="9" t="s">
        <v>219</v>
      </c>
      <c r="C709" s="10" t="s">
        <v>54</v>
      </c>
      <c r="D709" s="16" t="s">
        <v>562</v>
      </c>
      <c r="E709" s="62"/>
      <c r="F709" s="74">
        <f t="shared" ref="F709:G709" si="292">+F710</f>
        <v>100</v>
      </c>
      <c r="G709" s="75">
        <f t="shared" si="292"/>
        <v>100</v>
      </c>
    </row>
    <row r="710" spans="1:7" ht="56.25" x14ac:dyDescent="0.3">
      <c r="A710" s="1" t="s">
        <v>563</v>
      </c>
      <c r="B710" s="9" t="s">
        <v>219</v>
      </c>
      <c r="C710" s="10" t="s">
        <v>54</v>
      </c>
      <c r="D710" s="16" t="s">
        <v>564</v>
      </c>
      <c r="E710" s="62"/>
      <c r="F710" s="74">
        <f>F711</f>
        <v>100</v>
      </c>
      <c r="G710" s="75">
        <f>G711</f>
        <v>100</v>
      </c>
    </row>
    <row r="711" spans="1:7" ht="37.5" x14ac:dyDescent="0.3">
      <c r="A711" s="12" t="s">
        <v>28</v>
      </c>
      <c r="B711" s="9" t="s">
        <v>219</v>
      </c>
      <c r="C711" s="10" t="s">
        <v>54</v>
      </c>
      <c r="D711" s="16" t="s">
        <v>564</v>
      </c>
      <c r="E711" s="63" t="s">
        <v>29</v>
      </c>
      <c r="F711" s="74">
        <v>100</v>
      </c>
      <c r="G711" s="75">
        <v>100</v>
      </c>
    </row>
    <row r="712" spans="1:7" ht="60" customHeight="1" x14ac:dyDescent="0.3">
      <c r="A712" s="22" t="s">
        <v>7</v>
      </c>
      <c r="B712" s="6" t="s">
        <v>219</v>
      </c>
      <c r="C712" s="7" t="s">
        <v>54</v>
      </c>
      <c r="D712" s="7" t="s">
        <v>6</v>
      </c>
      <c r="E712" s="62"/>
      <c r="F712" s="74">
        <f t="shared" ref="F712:G712" si="293">+F713</f>
        <v>1150</v>
      </c>
      <c r="G712" s="75">
        <f t="shared" si="293"/>
        <v>1150</v>
      </c>
    </row>
    <row r="713" spans="1:7" ht="37.5" x14ac:dyDescent="0.3">
      <c r="A713" s="13" t="s">
        <v>46</v>
      </c>
      <c r="B713" s="6" t="s">
        <v>219</v>
      </c>
      <c r="C713" s="7" t="s">
        <v>54</v>
      </c>
      <c r="D713" s="7" t="s">
        <v>47</v>
      </c>
      <c r="E713" s="62"/>
      <c r="F713" s="74">
        <f t="shared" ref="F713:G713" si="294">SUM(F714)</f>
        <v>1150</v>
      </c>
      <c r="G713" s="75">
        <f t="shared" si="294"/>
        <v>1150</v>
      </c>
    </row>
    <row r="714" spans="1:7" ht="37.5" x14ac:dyDescent="0.3">
      <c r="A714" s="13" t="s">
        <v>101</v>
      </c>
      <c r="B714" s="6" t="s">
        <v>219</v>
      </c>
      <c r="C714" s="7" t="s">
        <v>54</v>
      </c>
      <c r="D714" s="7" t="s">
        <v>102</v>
      </c>
      <c r="E714" s="62"/>
      <c r="F714" s="74">
        <f t="shared" ref="F714:G715" si="295">+F715</f>
        <v>1150</v>
      </c>
      <c r="G714" s="75">
        <f t="shared" si="295"/>
        <v>1150</v>
      </c>
    </row>
    <row r="715" spans="1:7" ht="20.25" x14ac:dyDescent="0.3">
      <c r="A715" s="13" t="s">
        <v>103</v>
      </c>
      <c r="B715" s="6" t="s">
        <v>219</v>
      </c>
      <c r="C715" s="7" t="s">
        <v>54</v>
      </c>
      <c r="D715" s="7" t="s">
        <v>104</v>
      </c>
      <c r="E715" s="62"/>
      <c r="F715" s="74">
        <f t="shared" si="295"/>
        <v>1150</v>
      </c>
      <c r="G715" s="75">
        <f t="shared" si="295"/>
        <v>1150</v>
      </c>
    </row>
    <row r="716" spans="1:7" ht="37.5" x14ac:dyDescent="0.3">
      <c r="A716" s="13" t="s">
        <v>750</v>
      </c>
      <c r="B716" s="6" t="s">
        <v>219</v>
      </c>
      <c r="C716" s="7" t="s">
        <v>54</v>
      </c>
      <c r="D716" s="7" t="s">
        <v>105</v>
      </c>
      <c r="E716" s="62" t="s">
        <v>27</v>
      </c>
      <c r="F716" s="74">
        <f t="shared" ref="F716:G716" si="296">+F717</f>
        <v>1150</v>
      </c>
      <c r="G716" s="75">
        <f t="shared" si="296"/>
        <v>1150</v>
      </c>
    </row>
    <row r="717" spans="1:7" s="28" customFormat="1" ht="37.5" x14ac:dyDescent="0.3">
      <c r="A717" s="12" t="s">
        <v>28</v>
      </c>
      <c r="B717" s="9" t="s">
        <v>219</v>
      </c>
      <c r="C717" s="10" t="s">
        <v>54</v>
      </c>
      <c r="D717" s="7" t="s">
        <v>105</v>
      </c>
      <c r="E717" s="63" t="s">
        <v>29</v>
      </c>
      <c r="F717" s="76">
        <v>1150</v>
      </c>
      <c r="G717" s="75">
        <v>1150</v>
      </c>
    </row>
    <row r="718" spans="1:7" ht="27.2" customHeight="1" x14ac:dyDescent="0.3">
      <c r="A718" s="54" t="s">
        <v>565</v>
      </c>
      <c r="B718" s="66" t="s">
        <v>242</v>
      </c>
      <c r="C718" s="50" t="s">
        <v>0</v>
      </c>
      <c r="D718" s="50"/>
      <c r="E718" s="67"/>
      <c r="F718" s="78">
        <f t="shared" ref="F718:G718" si="297">F719+F724</f>
        <v>9954.2000000000007</v>
      </c>
      <c r="G718" s="79">
        <f t="shared" si="297"/>
        <v>9954.2000000000007</v>
      </c>
    </row>
    <row r="719" spans="1:7" ht="20.25" x14ac:dyDescent="0.3">
      <c r="A719" s="12" t="s">
        <v>566</v>
      </c>
      <c r="B719" s="6" t="s">
        <v>242</v>
      </c>
      <c r="C719" s="7" t="s">
        <v>343</v>
      </c>
      <c r="D719" s="7"/>
      <c r="E719" s="62"/>
      <c r="F719" s="74">
        <f t="shared" ref="F719:G722" si="298">F720</f>
        <v>465</v>
      </c>
      <c r="G719" s="75">
        <f t="shared" si="298"/>
        <v>465</v>
      </c>
    </row>
    <row r="720" spans="1:7" ht="56.25" x14ac:dyDescent="0.3">
      <c r="A720" s="13" t="s">
        <v>207</v>
      </c>
      <c r="B720" s="6" t="s">
        <v>242</v>
      </c>
      <c r="C720" s="7" t="s">
        <v>343</v>
      </c>
      <c r="D720" s="7" t="s">
        <v>208</v>
      </c>
      <c r="E720" s="62"/>
      <c r="F720" s="74">
        <f t="shared" si="298"/>
        <v>465</v>
      </c>
      <c r="G720" s="75">
        <f t="shared" si="298"/>
        <v>465</v>
      </c>
    </row>
    <row r="721" spans="1:7" ht="20.25" x14ac:dyDescent="0.3">
      <c r="A721" s="13" t="s">
        <v>209</v>
      </c>
      <c r="B721" s="6" t="s">
        <v>242</v>
      </c>
      <c r="C721" s="7" t="s">
        <v>343</v>
      </c>
      <c r="D721" s="7" t="s">
        <v>210</v>
      </c>
      <c r="E721" s="62"/>
      <c r="F721" s="74">
        <f t="shared" si="298"/>
        <v>465</v>
      </c>
      <c r="G721" s="75">
        <f t="shared" si="298"/>
        <v>465</v>
      </c>
    </row>
    <row r="722" spans="1:7" ht="56.25" x14ac:dyDescent="0.3">
      <c r="A722" s="13" t="s">
        <v>567</v>
      </c>
      <c r="B722" s="6" t="s">
        <v>242</v>
      </c>
      <c r="C722" s="7" t="s">
        <v>343</v>
      </c>
      <c r="D722" s="16" t="s">
        <v>568</v>
      </c>
      <c r="E722" s="62"/>
      <c r="F722" s="74">
        <f t="shared" si="298"/>
        <v>465</v>
      </c>
      <c r="G722" s="75">
        <f t="shared" si="298"/>
        <v>465</v>
      </c>
    </row>
    <row r="723" spans="1:7" ht="37.5" x14ac:dyDescent="0.3">
      <c r="A723" s="12" t="s">
        <v>28</v>
      </c>
      <c r="B723" s="6" t="s">
        <v>242</v>
      </c>
      <c r="C723" s="7" t="s">
        <v>343</v>
      </c>
      <c r="D723" s="16" t="s">
        <v>568</v>
      </c>
      <c r="E723" s="62" t="s">
        <v>29</v>
      </c>
      <c r="F723" s="74">
        <v>465</v>
      </c>
      <c r="G723" s="75">
        <v>465</v>
      </c>
    </row>
    <row r="724" spans="1:7" s="4" customFormat="1" ht="20.25" x14ac:dyDescent="0.3">
      <c r="A724" s="22" t="s">
        <v>569</v>
      </c>
      <c r="B724" s="6" t="s">
        <v>242</v>
      </c>
      <c r="C724" s="7" t="s">
        <v>242</v>
      </c>
      <c r="D724" s="7"/>
      <c r="E724" s="62"/>
      <c r="F724" s="74">
        <f t="shared" ref="F724:G724" si="299">+F725</f>
        <v>9489.2000000000007</v>
      </c>
      <c r="G724" s="75">
        <f t="shared" si="299"/>
        <v>9489.2000000000007</v>
      </c>
    </row>
    <row r="725" spans="1:7" s="23" customFormat="1" ht="56.25" x14ac:dyDescent="0.3">
      <c r="A725" s="13" t="s">
        <v>570</v>
      </c>
      <c r="B725" s="6" t="s">
        <v>242</v>
      </c>
      <c r="C725" s="7" t="s">
        <v>242</v>
      </c>
      <c r="D725" s="7" t="s">
        <v>571</v>
      </c>
      <c r="E725" s="62"/>
      <c r="F725" s="74">
        <f>F726+F730</f>
        <v>9489.2000000000007</v>
      </c>
      <c r="G725" s="75">
        <f>G726+G730</f>
        <v>9489.2000000000007</v>
      </c>
    </row>
    <row r="726" spans="1:7" s="23" customFormat="1" ht="20.25" x14ac:dyDescent="0.3">
      <c r="A726" s="13" t="s">
        <v>573</v>
      </c>
      <c r="B726" s="6" t="s">
        <v>242</v>
      </c>
      <c r="C726" s="7" t="s">
        <v>242</v>
      </c>
      <c r="D726" s="16" t="s">
        <v>574</v>
      </c>
      <c r="E726" s="62"/>
      <c r="F726" s="74">
        <f t="shared" ref="F726:G728" si="300">+F727</f>
        <v>100</v>
      </c>
      <c r="G726" s="75">
        <f t="shared" si="300"/>
        <v>100</v>
      </c>
    </row>
    <row r="727" spans="1:7" s="23" customFormat="1" ht="56.25" x14ac:dyDescent="0.3">
      <c r="A727" s="13" t="s">
        <v>575</v>
      </c>
      <c r="B727" s="6" t="s">
        <v>242</v>
      </c>
      <c r="C727" s="7" t="s">
        <v>242</v>
      </c>
      <c r="D727" s="16" t="s">
        <v>576</v>
      </c>
      <c r="E727" s="62"/>
      <c r="F727" s="74">
        <f t="shared" si="300"/>
        <v>100</v>
      </c>
      <c r="G727" s="75">
        <f t="shared" si="300"/>
        <v>100</v>
      </c>
    </row>
    <row r="728" spans="1:7" s="23" customFormat="1" ht="20.25" x14ac:dyDescent="0.3">
      <c r="A728" s="12" t="s">
        <v>577</v>
      </c>
      <c r="B728" s="6" t="s">
        <v>242</v>
      </c>
      <c r="C728" s="7" t="s">
        <v>242</v>
      </c>
      <c r="D728" s="16" t="s">
        <v>578</v>
      </c>
      <c r="E728" s="62"/>
      <c r="F728" s="74">
        <f t="shared" si="300"/>
        <v>100</v>
      </c>
      <c r="G728" s="75">
        <f t="shared" si="300"/>
        <v>100</v>
      </c>
    </row>
    <row r="729" spans="1:7" s="23" customFormat="1" ht="37.5" x14ac:dyDescent="0.3">
      <c r="A729" s="12" t="s">
        <v>28</v>
      </c>
      <c r="B729" s="6" t="s">
        <v>242</v>
      </c>
      <c r="C729" s="7" t="s">
        <v>242</v>
      </c>
      <c r="D729" s="7" t="s">
        <v>578</v>
      </c>
      <c r="E729" s="62" t="s">
        <v>29</v>
      </c>
      <c r="F729" s="74">
        <v>100</v>
      </c>
      <c r="G729" s="75">
        <v>100</v>
      </c>
    </row>
    <row r="730" spans="1:7" s="23" customFormat="1" ht="20.25" x14ac:dyDescent="0.3">
      <c r="A730" s="13" t="s">
        <v>24</v>
      </c>
      <c r="B730" s="6" t="s">
        <v>242</v>
      </c>
      <c r="C730" s="7" t="s">
        <v>242</v>
      </c>
      <c r="D730" s="16" t="s">
        <v>579</v>
      </c>
      <c r="E730" s="62"/>
      <c r="F730" s="74">
        <f t="shared" ref="F730:G730" si="301">+F731+F738</f>
        <v>9389.2000000000007</v>
      </c>
      <c r="G730" s="75">
        <f t="shared" si="301"/>
        <v>9389.2000000000007</v>
      </c>
    </row>
    <row r="731" spans="1:7" s="23" customFormat="1" ht="20.25" x14ac:dyDescent="0.3">
      <c r="A731" s="12" t="s">
        <v>580</v>
      </c>
      <c r="B731" s="6" t="s">
        <v>242</v>
      </c>
      <c r="C731" s="7" t="s">
        <v>242</v>
      </c>
      <c r="D731" s="7" t="s">
        <v>669</v>
      </c>
      <c r="E731" s="62"/>
      <c r="F731" s="74">
        <f t="shared" ref="F731:G731" si="302">+F734+F732+F736</f>
        <v>7500</v>
      </c>
      <c r="G731" s="75">
        <f t="shared" si="302"/>
        <v>7500</v>
      </c>
    </row>
    <row r="732" spans="1:7" s="23" customFormat="1" ht="20.25" x14ac:dyDescent="0.3">
      <c r="A732" s="13" t="s">
        <v>581</v>
      </c>
      <c r="B732" s="6" t="s">
        <v>242</v>
      </c>
      <c r="C732" s="7" t="s">
        <v>242</v>
      </c>
      <c r="D732" s="16" t="s">
        <v>642</v>
      </c>
      <c r="E732" s="62"/>
      <c r="F732" s="74">
        <f t="shared" ref="F732:G739" si="303">+F733</f>
        <v>3000</v>
      </c>
      <c r="G732" s="75">
        <f t="shared" si="303"/>
        <v>3000</v>
      </c>
    </row>
    <row r="733" spans="1:7" s="23" customFormat="1" ht="37.5" x14ac:dyDescent="0.3">
      <c r="A733" s="12" t="s">
        <v>393</v>
      </c>
      <c r="B733" s="6" t="s">
        <v>242</v>
      </c>
      <c r="C733" s="7" t="s">
        <v>242</v>
      </c>
      <c r="D733" s="7" t="s">
        <v>642</v>
      </c>
      <c r="E733" s="62" t="s">
        <v>394</v>
      </c>
      <c r="F733" s="74">
        <v>3000</v>
      </c>
      <c r="G733" s="75">
        <v>3000</v>
      </c>
    </row>
    <row r="734" spans="1:7" s="23" customFormat="1" ht="56.25" x14ac:dyDescent="0.3">
      <c r="A734" s="13" t="s">
        <v>660</v>
      </c>
      <c r="B734" s="6" t="s">
        <v>242</v>
      </c>
      <c r="C734" s="7" t="s">
        <v>242</v>
      </c>
      <c r="D734" s="16" t="s">
        <v>643</v>
      </c>
      <c r="E734" s="62"/>
      <c r="F734" s="74">
        <f t="shared" si="303"/>
        <v>3500</v>
      </c>
      <c r="G734" s="75">
        <f t="shared" si="303"/>
        <v>3500</v>
      </c>
    </row>
    <row r="735" spans="1:7" s="23" customFormat="1" ht="37.5" x14ac:dyDescent="0.3">
      <c r="A735" s="12" t="s">
        <v>393</v>
      </c>
      <c r="B735" s="6" t="s">
        <v>242</v>
      </c>
      <c r="C735" s="7" t="s">
        <v>242</v>
      </c>
      <c r="D735" s="7" t="s">
        <v>643</v>
      </c>
      <c r="E735" s="62" t="s">
        <v>394</v>
      </c>
      <c r="F735" s="74">
        <v>3500</v>
      </c>
      <c r="G735" s="75">
        <v>3500</v>
      </c>
    </row>
    <row r="736" spans="1:7" s="23" customFormat="1" ht="93.75" x14ac:dyDescent="0.3">
      <c r="A736" s="13" t="s">
        <v>688</v>
      </c>
      <c r="B736" s="6" t="s">
        <v>242</v>
      </c>
      <c r="C736" s="7" t="s">
        <v>242</v>
      </c>
      <c r="D736" s="16" t="s">
        <v>689</v>
      </c>
      <c r="E736" s="62"/>
      <c r="F736" s="74">
        <f t="shared" si="303"/>
        <v>1000</v>
      </c>
      <c r="G736" s="75">
        <f t="shared" si="303"/>
        <v>1000</v>
      </c>
    </row>
    <row r="737" spans="1:7" s="23" customFormat="1" ht="37.5" x14ac:dyDescent="0.3">
      <c r="A737" s="12" t="s">
        <v>393</v>
      </c>
      <c r="B737" s="6" t="s">
        <v>242</v>
      </c>
      <c r="C737" s="7" t="s">
        <v>242</v>
      </c>
      <c r="D737" s="7" t="s">
        <v>689</v>
      </c>
      <c r="E737" s="62" t="s">
        <v>394</v>
      </c>
      <c r="F737" s="74">
        <v>1000</v>
      </c>
      <c r="G737" s="75">
        <v>1000</v>
      </c>
    </row>
    <row r="738" spans="1:7" s="4" customFormat="1" ht="20.25" x14ac:dyDescent="0.3">
      <c r="A738" s="13" t="s">
        <v>572</v>
      </c>
      <c r="B738" s="6" t="s">
        <v>242</v>
      </c>
      <c r="C738" s="7" t="s">
        <v>242</v>
      </c>
      <c r="D738" s="7" t="s">
        <v>654</v>
      </c>
      <c r="E738" s="62"/>
      <c r="F738" s="74">
        <f t="shared" si="303"/>
        <v>1889.2</v>
      </c>
      <c r="G738" s="75">
        <f t="shared" si="303"/>
        <v>1889.2</v>
      </c>
    </row>
    <row r="739" spans="1:7" s="4" customFormat="1" ht="20.25" x14ac:dyDescent="0.3">
      <c r="A739" s="12" t="s">
        <v>582</v>
      </c>
      <c r="B739" s="6" t="s">
        <v>242</v>
      </c>
      <c r="C739" s="7" t="s">
        <v>242</v>
      </c>
      <c r="D739" s="16" t="s">
        <v>655</v>
      </c>
      <c r="E739" s="62"/>
      <c r="F739" s="74">
        <f t="shared" si="303"/>
        <v>1889.2</v>
      </c>
      <c r="G739" s="75">
        <f t="shared" si="303"/>
        <v>1889.2</v>
      </c>
    </row>
    <row r="740" spans="1:7" s="4" customFormat="1" ht="37.5" x14ac:dyDescent="0.3">
      <c r="A740" s="12" t="s">
        <v>393</v>
      </c>
      <c r="B740" s="6" t="s">
        <v>242</v>
      </c>
      <c r="C740" s="7" t="s">
        <v>242</v>
      </c>
      <c r="D740" s="7" t="s">
        <v>655</v>
      </c>
      <c r="E740" s="62" t="s">
        <v>394</v>
      </c>
      <c r="F740" s="74">
        <v>1889.2</v>
      </c>
      <c r="G740" s="75">
        <v>1889.2</v>
      </c>
    </row>
    <row r="741" spans="1:7" ht="29.25" customHeight="1" x14ac:dyDescent="0.3">
      <c r="A741" s="54" t="s">
        <v>583</v>
      </c>
      <c r="B741" s="66" t="s">
        <v>164</v>
      </c>
      <c r="C741" s="50" t="s">
        <v>0</v>
      </c>
      <c r="D741" s="50"/>
      <c r="E741" s="67"/>
      <c r="F741" s="78">
        <f>+F742+F749+F783</f>
        <v>47185.7</v>
      </c>
      <c r="G741" s="79">
        <f>+G742+G749+G783</f>
        <v>49923.5</v>
      </c>
    </row>
    <row r="742" spans="1:7" ht="20.25" x14ac:dyDescent="0.3">
      <c r="A742" s="8" t="s">
        <v>584</v>
      </c>
      <c r="B742" s="9" t="s">
        <v>164</v>
      </c>
      <c r="C742" s="10" t="s">
        <v>13</v>
      </c>
      <c r="D742" s="10"/>
      <c r="E742" s="63"/>
      <c r="F742" s="76">
        <f t="shared" ref="F742:G743" si="304">+F743</f>
        <v>10488</v>
      </c>
      <c r="G742" s="77">
        <f t="shared" si="304"/>
        <v>10488</v>
      </c>
    </row>
    <row r="743" spans="1:7" ht="75" x14ac:dyDescent="0.3">
      <c r="A743" s="8" t="s">
        <v>7</v>
      </c>
      <c r="B743" s="9" t="s">
        <v>164</v>
      </c>
      <c r="C743" s="10" t="s">
        <v>13</v>
      </c>
      <c r="D743" s="10" t="s">
        <v>6</v>
      </c>
      <c r="E743" s="63"/>
      <c r="F743" s="74">
        <f t="shared" si="304"/>
        <v>10488</v>
      </c>
      <c r="G743" s="75">
        <f t="shared" si="304"/>
        <v>10488</v>
      </c>
    </row>
    <row r="744" spans="1:7" ht="37.5" x14ac:dyDescent="0.3">
      <c r="A744" s="8" t="s">
        <v>46</v>
      </c>
      <c r="B744" s="9" t="s">
        <v>164</v>
      </c>
      <c r="C744" s="10" t="s">
        <v>13</v>
      </c>
      <c r="D744" s="10" t="s">
        <v>47</v>
      </c>
      <c r="E744" s="63"/>
      <c r="F744" s="76">
        <f t="shared" ref="F744:G745" si="305">+F745</f>
        <v>10488</v>
      </c>
      <c r="G744" s="77">
        <f t="shared" si="305"/>
        <v>10488</v>
      </c>
    </row>
    <row r="745" spans="1:7" ht="20.25" x14ac:dyDescent="0.3">
      <c r="A745" s="8" t="s">
        <v>24</v>
      </c>
      <c r="B745" s="9" t="s">
        <v>164</v>
      </c>
      <c r="C745" s="10" t="s">
        <v>13</v>
      </c>
      <c r="D745" s="10" t="s">
        <v>120</v>
      </c>
      <c r="E745" s="63"/>
      <c r="F745" s="76">
        <f t="shared" si="305"/>
        <v>10488</v>
      </c>
      <c r="G745" s="77">
        <f t="shared" si="305"/>
        <v>10488</v>
      </c>
    </row>
    <row r="746" spans="1:7" ht="37.5" x14ac:dyDescent="0.3">
      <c r="A746" s="8" t="s">
        <v>585</v>
      </c>
      <c r="B746" s="9" t="s">
        <v>164</v>
      </c>
      <c r="C746" s="10" t="s">
        <v>13</v>
      </c>
      <c r="D746" s="10" t="s">
        <v>586</v>
      </c>
      <c r="E746" s="63"/>
      <c r="F746" s="76">
        <f t="shared" ref="F746:G746" si="306">+F747+F748</f>
        <v>10488</v>
      </c>
      <c r="G746" s="77">
        <f t="shared" si="306"/>
        <v>10488</v>
      </c>
    </row>
    <row r="747" spans="1:7" ht="37.5" x14ac:dyDescent="0.3">
      <c r="A747" s="12" t="s">
        <v>28</v>
      </c>
      <c r="B747" s="9" t="s">
        <v>164</v>
      </c>
      <c r="C747" s="10" t="s">
        <v>13</v>
      </c>
      <c r="D747" s="10" t="s">
        <v>586</v>
      </c>
      <c r="E747" s="63" t="s">
        <v>29</v>
      </c>
      <c r="F747" s="74">
        <v>48</v>
      </c>
      <c r="G747" s="75">
        <v>48</v>
      </c>
    </row>
    <row r="748" spans="1:7" ht="20.25" x14ac:dyDescent="0.3">
      <c r="A748" s="58" t="s">
        <v>587</v>
      </c>
      <c r="B748" s="9" t="s">
        <v>164</v>
      </c>
      <c r="C748" s="10" t="s">
        <v>13</v>
      </c>
      <c r="D748" s="10" t="s">
        <v>586</v>
      </c>
      <c r="E748" s="63" t="s">
        <v>588</v>
      </c>
      <c r="F748" s="74">
        <v>10440</v>
      </c>
      <c r="G748" s="75">
        <v>10440</v>
      </c>
    </row>
    <row r="749" spans="1:7" ht="20.25" x14ac:dyDescent="0.3">
      <c r="A749" s="8" t="s">
        <v>589</v>
      </c>
      <c r="B749" s="9" t="s">
        <v>164</v>
      </c>
      <c r="C749" s="10" t="s">
        <v>25</v>
      </c>
      <c r="D749" s="10"/>
      <c r="E749" s="63"/>
      <c r="F749" s="76">
        <f t="shared" ref="F749:G749" si="307">F750+F759+F763+F769+F774+F778</f>
        <v>34197.699999999997</v>
      </c>
      <c r="G749" s="77">
        <f t="shared" si="307"/>
        <v>36935.5</v>
      </c>
    </row>
    <row r="750" spans="1:7" ht="37.5" x14ac:dyDescent="0.3">
      <c r="A750" s="1" t="s">
        <v>668</v>
      </c>
      <c r="B750" s="6" t="s">
        <v>164</v>
      </c>
      <c r="C750" s="7" t="s">
        <v>25</v>
      </c>
      <c r="D750" s="7" t="s">
        <v>369</v>
      </c>
      <c r="E750" s="62"/>
      <c r="F750" s="74">
        <f t="shared" ref="F750:G750" si="308">SUM(F751)</f>
        <v>9772.5</v>
      </c>
      <c r="G750" s="75">
        <f t="shared" si="308"/>
        <v>9772.5</v>
      </c>
    </row>
    <row r="751" spans="1:7" ht="20.25" x14ac:dyDescent="0.3">
      <c r="A751" s="1" t="s">
        <v>661</v>
      </c>
      <c r="B751" s="6" t="s">
        <v>164</v>
      </c>
      <c r="C751" s="7" t="s">
        <v>25</v>
      </c>
      <c r="D751" s="16" t="s">
        <v>370</v>
      </c>
      <c r="E751" s="62"/>
      <c r="F751" s="74">
        <f t="shared" ref="F751:G751" si="309">+F752</f>
        <v>9772.5</v>
      </c>
      <c r="G751" s="75">
        <f t="shared" si="309"/>
        <v>9772.5</v>
      </c>
    </row>
    <row r="752" spans="1:7" ht="20.25" x14ac:dyDescent="0.3">
      <c r="A752" s="1" t="s">
        <v>195</v>
      </c>
      <c r="B752" s="6" t="s">
        <v>164</v>
      </c>
      <c r="C752" s="7" t="s">
        <v>25</v>
      </c>
      <c r="D752" s="16" t="s">
        <v>390</v>
      </c>
      <c r="E752" s="62"/>
      <c r="F752" s="74">
        <f t="shared" ref="F752:G752" si="310">+F753+F756</f>
        <v>9772.5</v>
      </c>
      <c r="G752" s="75">
        <f t="shared" si="310"/>
        <v>9772.5</v>
      </c>
    </row>
    <row r="753" spans="1:7" ht="37.5" x14ac:dyDescent="0.3">
      <c r="A753" s="1" t="s">
        <v>391</v>
      </c>
      <c r="B753" s="6" t="s">
        <v>164</v>
      </c>
      <c r="C753" s="7" t="s">
        <v>25</v>
      </c>
      <c r="D753" s="16" t="s">
        <v>392</v>
      </c>
      <c r="E753" s="62"/>
      <c r="F753" s="74">
        <f t="shared" ref="F753:G753" si="311">+F754+F755</f>
        <v>9135</v>
      </c>
      <c r="G753" s="75">
        <f t="shared" si="311"/>
        <v>9135</v>
      </c>
    </row>
    <row r="754" spans="1:7" ht="37.5" x14ac:dyDescent="0.3">
      <c r="A754" s="12" t="s">
        <v>28</v>
      </c>
      <c r="B754" s="6" t="s">
        <v>164</v>
      </c>
      <c r="C754" s="7" t="s">
        <v>25</v>
      </c>
      <c r="D754" s="16" t="s">
        <v>392</v>
      </c>
      <c r="E754" s="62" t="s">
        <v>29</v>
      </c>
      <c r="F754" s="74">
        <v>182.6</v>
      </c>
      <c r="G754" s="75">
        <v>182.6</v>
      </c>
    </row>
    <row r="755" spans="1:7" ht="37.5" x14ac:dyDescent="0.3">
      <c r="A755" s="12" t="s">
        <v>393</v>
      </c>
      <c r="B755" s="6" t="s">
        <v>164</v>
      </c>
      <c r="C755" s="7" t="s">
        <v>25</v>
      </c>
      <c r="D755" s="16" t="s">
        <v>392</v>
      </c>
      <c r="E755" s="62" t="s">
        <v>394</v>
      </c>
      <c r="F755" s="74">
        <v>8952.4</v>
      </c>
      <c r="G755" s="75">
        <v>8952.4</v>
      </c>
    </row>
    <row r="756" spans="1:7" ht="37.5" x14ac:dyDescent="0.3">
      <c r="A756" s="35" t="s">
        <v>397</v>
      </c>
      <c r="B756" s="6" t="s">
        <v>164</v>
      </c>
      <c r="C756" s="7" t="s">
        <v>25</v>
      </c>
      <c r="D756" s="16" t="s">
        <v>398</v>
      </c>
      <c r="E756" s="62"/>
      <c r="F756" s="74">
        <f t="shared" ref="F756:G756" si="312">+F757+F758</f>
        <v>637.5</v>
      </c>
      <c r="G756" s="75">
        <f t="shared" si="312"/>
        <v>637.5</v>
      </c>
    </row>
    <row r="757" spans="1:7" ht="37.5" x14ac:dyDescent="0.3">
      <c r="A757" s="36" t="s">
        <v>28</v>
      </c>
      <c r="B757" s="6" t="s">
        <v>164</v>
      </c>
      <c r="C757" s="7" t="s">
        <v>25</v>
      </c>
      <c r="D757" s="16" t="s">
        <v>398</v>
      </c>
      <c r="E757" s="62" t="s">
        <v>29</v>
      </c>
      <c r="F757" s="74">
        <v>9.6</v>
      </c>
      <c r="G757" s="75">
        <v>9.6</v>
      </c>
    </row>
    <row r="758" spans="1:7" ht="37.5" x14ac:dyDescent="0.3">
      <c r="A758" s="36" t="s">
        <v>393</v>
      </c>
      <c r="B758" s="6" t="s">
        <v>164</v>
      </c>
      <c r="C758" s="7" t="s">
        <v>25</v>
      </c>
      <c r="D758" s="16" t="s">
        <v>398</v>
      </c>
      <c r="E758" s="62" t="s">
        <v>394</v>
      </c>
      <c r="F758" s="74">
        <v>627.9</v>
      </c>
      <c r="G758" s="75">
        <v>627.9</v>
      </c>
    </row>
    <row r="759" spans="1:7" ht="37.5" x14ac:dyDescent="0.3">
      <c r="A759" s="8" t="s">
        <v>441</v>
      </c>
      <c r="B759" s="9" t="s">
        <v>164</v>
      </c>
      <c r="C759" s="10" t="s">
        <v>25</v>
      </c>
      <c r="D759" s="10" t="s">
        <v>442</v>
      </c>
      <c r="E759" s="63"/>
      <c r="F759" s="76">
        <f t="shared" ref="F759:G760" si="313">+F760</f>
        <v>2275.9</v>
      </c>
      <c r="G759" s="77">
        <f t="shared" si="313"/>
        <v>5013.7</v>
      </c>
    </row>
    <row r="760" spans="1:7" ht="20.25" x14ac:dyDescent="0.3">
      <c r="A760" s="22" t="s">
        <v>195</v>
      </c>
      <c r="B760" s="9" t="s">
        <v>164</v>
      </c>
      <c r="C760" s="10" t="s">
        <v>25</v>
      </c>
      <c r="D760" s="10" t="s">
        <v>452</v>
      </c>
      <c r="E760" s="63"/>
      <c r="F760" s="74">
        <f t="shared" si="313"/>
        <v>2275.9</v>
      </c>
      <c r="G760" s="75">
        <f t="shared" si="313"/>
        <v>5013.7</v>
      </c>
    </row>
    <row r="761" spans="1:7" ht="56.25" x14ac:dyDescent="0.3">
      <c r="A761" s="13" t="s">
        <v>745</v>
      </c>
      <c r="B761" s="9" t="s">
        <v>164</v>
      </c>
      <c r="C761" s="10" t="s">
        <v>25</v>
      </c>
      <c r="D761" s="10" t="s">
        <v>590</v>
      </c>
      <c r="E761" s="63"/>
      <c r="F761" s="74">
        <f t="shared" ref="F761:G761" si="314">F762</f>
        <v>2275.9</v>
      </c>
      <c r="G761" s="75">
        <f t="shared" si="314"/>
        <v>5013.7</v>
      </c>
    </row>
    <row r="762" spans="1:7" ht="37.5" x14ac:dyDescent="0.3">
      <c r="A762" s="12" t="s">
        <v>393</v>
      </c>
      <c r="B762" s="9" t="s">
        <v>164</v>
      </c>
      <c r="C762" s="10" t="s">
        <v>25</v>
      </c>
      <c r="D762" s="10" t="s">
        <v>590</v>
      </c>
      <c r="E762" s="63" t="s">
        <v>394</v>
      </c>
      <c r="F762" s="74">
        <v>2275.9</v>
      </c>
      <c r="G762" s="75">
        <v>5013.7</v>
      </c>
    </row>
    <row r="763" spans="1:7" ht="75" x14ac:dyDescent="0.3">
      <c r="A763" s="8" t="s">
        <v>7</v>
      </c>
      <c r="B763" s="9" t="s">
        <v>164</v>
      </c>
      <c r="C763" s="10" t="s">
        <v>25</v>
      </c>
      <c r="D763" s="10" t="s">
        <v>6</v>
      </c>
      <c r="E763" s="63"/>
      <c r="F763" s="76">
        <f t="shared" ref="F763:G765" si="315">+F764</f>
        <v>722.6</v>
      </c>
      <c r="G763" s="77">
        <f t="shared" si="315"/>
        <v>722.6</v>
      </c>
    </row>
    <row r="764" spans="1:7" ht="37.5" x14ac:dyDescent="0.3">
      <c r="A764" s="15" t="s">
        <v>46</v>
      </c>
      <c r="B764" s="9" t="s">
        <v>164</v>
      </c>
      <c r="C764" s="10" t="s">
        <v>25</v>
      </c>
      <c r="D764" s="10" t="s">
        <v>47</v>
      </c>
      <c r="E764" s="63"/>
      <c r="F764" s="76">
        <f t="shared" si="315"/>
        <v>722.6</v>
      </c>
      <c r="G764" s="77">
        <f t="shared" si="315"/>
        <v>722.6</v>
      </c>
    </row>
    <row r="765" spans="1:7" ht="20.25" x14ac:dyDescent="0.3">
      <c r="A765" s="8" t="s">
        <v>24</v>
      </c>
      <c r="B765" s="9" t="s">
        <v>164</v>
      </c>
      <c r="C765" s="10" t="s">
        <v>25</v>
      </c>
      <c r="D765" s="10" t="s">
        <v>120</v>
      </c>
      <c r="E765" s="63"/>
      <c r="F765" s="76">
        <f t="shared" si="315"/>
        <v>722.6</v>
      </c>
      <c r="G765" s="77">
        <f t="shared" si="315"/>
        <v>722.6</v>
      </c>
    </row>
    <row r="766" spans="1:7" ht="37.5" x14ac:dyDescent="0.3">
      <c r="A766" s="8" t="s">
        <v>591</v>
      </c>
      <c r="B766" s="9" t="s">
        <v>164</v>
      </c>
      <c r="C766" s="10" t="s">
        <v>25</v>
      </c>
      <c r="D766" s="10" t="s">
        <v>592</v>
      </c>
      <c r="E766" s="63"/>
      <c r="F766" s="76">
        <f t="shared" ref="F766:G766" si="316">+F767+F768</f>
        <v>722.6</v>
      </c>
      <c r="G766" s="77">
        <f t="shared" si="316"/>
        <v>722.6</v>
      </c>
    </row>
    <row r="767" spans="1:7" ht="37.5" x14ac:dyDescent="0.3">
      <c r="A767" s="12" t="s">
        <v>28</v>
      </c>
      <c r="B767" s="9" t="s">
        <v>164</v>
      </c>
      <c r="C767" s="10" t="s">
        <v>25</v>
      </c>
      <c r="D767" s="10" t="s">
        <v>592</v>
      </c>
      <c r="E767" s="63" t="s">
        <v>29</v>
      </c>
      <c r="F767" s="74">
        <v>2.6</v>
      </c>
      <c r="G767" s="75">
        <v>2.6</v>
      </c>
    </row>
    <row r="768" spans="1:7" ht="37.5" x14ac:dyDescent="0.3">
      <c r="A768" s="15" t="s">
        <v>593</v>
      </c>
      <c r="B768" s="9" t="s">
        <v>164</v>
      </c>
      <c r="C768" s="10" t="s">
        <v>25</v>
      </c>
      <c r="D768" s="10" t="s">
        <v>592</v>
      </c>
      <c r="E768" s="63" t="s">
        <v>594</v>
      </c>
      <c r="F768" s="74">
        <v>720</v>
      </c>
      <c r="G768" s="75">
        <v>720</v>
      </c>
    </row>
    <row r="769" spans="1:7" ht="46.9" customHeight="1" x14ac:dyDescent="0.3">
      <c r="A769" s="8" t="s">
        <v>288</v>
      </c>
      <c r="B769" s="9" t="s">
        <v>164</v>
      </c>
      <c r="C769" s="10" t="s">
        <v>25</v>
      </c>
      <c r="D769" s="10" t="s">
        <v>289</v>
      </c>
      <c r="E769" s="63"/>
      <c r="F769" s="76">
        <f t="shared" ref="F769:G772" si="317">F770</f>
        <v>1400</v>
      </c>
      <c r="G769" s="77">
        <f t="shared" si="317"/>
        <v>1400</v>
      </c>
    </row>
    <row r="770" spans="1:7" ht="20.25" x14ac:dyDescent="0.3">
      <c r="A770" s="8" t="s">
        <v>290</v>
      </c>
      <c r="B770" s="9" t="s">
        <v>164</v>
      </c>
      <c r="C770" s="10" t="s">
        <v>25</v>
      </c>
      <c r="D770" s="10" t="s">
        <v>291</v>
      </c>
      <c r="E770" s="63"/>
      <c r="F770" s="76">
        <f t="shared" si="317"/>
        <v>1400</v>
      </c>
      <c r="G770" s="77">
        <f t="shared" si="317"/>
        <v>1400</v>
      </c>
    </row>
    <row r="771" spans="1:7" ht="20.25" x14ac:dyDescent="0.3">
      <c r="A771" s="8" t="s">
        <v>24</v>
      </c>
      <c r="B771" s="9" t="s">
        <v>164</v>
      </c>
      <c r="C771" s="10" t="s">
        <v>25</v>
      </c>
      <c r="D771" s="10" t="s">
        <v>595</v>
      </c>
      <c r="E771" s="63"/>
      <c r="F771" s="76">
        <f t="shared" si="317"/>
        <v>1400</v>
      </c>
      <c r="G771" s="77">
        <f t="shared" si="317"/>
        <v>1400</v>
      </c>
    </row>
    <row r="772" spans="1:7" ht="75" x14ac:dyDescent="0.3">
      <c r="A772" s="8" t="s">
        <v>596</v>
      </c>
      <c r="B772" s="9" t="s">
        <v>164</v>
      </c>
      <c r="C772" s="10" t="s">
        <v>25</v>
      </c>
      <c r="D772" s="10" t="s">
        <v>597</v>
      </c>
      <c r="E772" s="63"/>
      <c r="F772" s="76">
        <f t="shared" si="317"/>
        <v>1400</v>
      </c>
      <c r="G772" s="77">
        <f t="shared" si="317"/>
        <v>1400</v>
      </c>
    </row>
    <row r="773" spans="1:7" ht="37.5" x14ac:dyDescent="0.3">
      <c r="A773" s="12" t="s">
        <v>393</v>
      </c>
      <c r="B773" s="9" t="s">
        <v>164</v>
      </c>
      <c r="C773" s="10" t="s">
        <v>25</v>
      </c>
      <c r="D773" s="10" t="s">
        <v>597</v>
      </c>
      <c r="E773" s="63" t="s">
        <v>394</v>
      </c>
      <c r="F773" s="74">
        <v>1400</v>
      </c>
      <c r="G773" s="75">
        <v>1400</v>
      </c>
    </row>
    <row r="774" spans="1:7" ht="75" x14ac:dyDescent="0.3">
      <c r="A774" s="12" t="s">
        <v>134</v>
      </c>
      <c r="B774" s="9" t="s">
        <v>164</v>
      </c>
      <c r="C774" s="10" t="s">
        <v>25</v>
      </c>
      <c r="D774" s="10" t="s">
        <v>135</v>
      </c>
      <c r="E774" s="63"/>
      <c r="F774" s="76">
        <f t="shared" ref="F774:G776" si="318">+F775</f>
        <v>16916.7</v>
      </c>
      <c r="G774" s="77">
        <f t="shared" si="318"/>
        <v>16916.7</v>
      </c>
    </row>
    <row r="775" spans="1:7" ht="75" x14ac:dyDescent="0.3">
      <c r="A775" s="15" t="s">
        <v>152</v>
      </c>
      <c r="B775" s="9" t="s">
        <v>164</v>
      </c>
      <c r="C775" s="10" t="s">
        <v>25</v>
      </c>
      <c r="D775" s="10" t="s">
        <v>153</v>
      </c>
      <c r="E775" s="63"/>
      <c r="F775" s="76">
        <f t="shared" si="318"/>
        <v>16916.7</v>
      </c>
      <c r="G775" s="77">
        <f t="shared" si="318"/>
        <v>16916.7</v>
      </c>
    </row>
    <row r="776" spans="1:7" ht="75" x14ac:dyDescent="0.3">
      <c r="A776" s="15" t="s">
        <v>154</v>
      </c>
      <c r="B776" s="9" t="s">
        <v>164</v>
      </c>
      <c r="C776" s="10" t="s">
        <v>25</v>
      </c>
      <c r="D776" s="10" t="s">
        <v>155</v>
      </c>
      <c r="E776" s="63"/>
      <c r="F776" s="76">
        <f t="shared" si="318"/>
        <v>16916.7</v>
      </c>
      <c r="G776" s="77">
        <f t="shared" si="318"/>
        <v>16916.7</v>
      </c>
    </row>
    <row r="777" spans="1:7" ht="37.5" x14ac:dyDescent="0.3">
      <c r="A777" s="12" t="s">
        <v>393</v>
      </c>
      <c r="B777" s="9" t="s">
        <v>164</v>
      </c>
      <c r="C777" s="10" t="s">
        <v>25</v>
      </c>
      <c r="D777" s="10" t="s">
        <v>155</v>
      </c>
      <c r="E777" s="63" t="s">
        <v>394</v>
      </c>
      <c r="F777" s="74">
        <v>16916.7</v>
      </c>
      <c r="G777" s="75">
        <v>16916.7</v>
      </c>
    </row>
    <row r="778" spans="1:7" ht="56.25" x14ac:dyDescent="0.3">
      <c r="A778" s="11" t="s">
        <v>207</v>
      </c>
      <c r="B778" s="9" t="s">
        <v>164</v>
      </c>
      <c r="C778" s="10" t="s">
        <v>25</v>
      </c>
      <c r="D778" s="10" t="s">
        <v>208</v>
      </c>
      <c r="E778" s="63"/>
      <c r="F778" s="76">
        <f t="shared" ref="F778:G778" si="319">F779</f>
        <v>3110</v>
      </c>
      <c r="G778" s="77">
        <f t="shared" si="319"/>
        <v>3110</v>
      </c>
    </row>
    <row r="779" spans="1:7" ht="20.25" x14ac:dyDescent="0.3">
      <c r="A779" s="11" t="s">
        <v>24</v>
      </c>
      <c r="B779" s="9" t="s">
        <v>164</v>
      </c>
      <c r="C779" s="10" t="s">
        <v>25</v>
      </c>
      <c r="D779" s="10" t="s">
        <v>598</v>
      </c>
      <c r="E779" s="63"/>
      <c r="F779" s="76">
        <f>+F780</f>
        <v>3110</v>
      </c>
      <c r="G779" s="77">
        <f>+G780</f>
        <v>3110</v>
      </c>
    </row>
    <row r="780" spans="1:7" ht="57.75" customHeight="1" x14ac:dyDescent="0.3">
      <c r="A780" s="39" t="s">
        <v>599</v>
      </c>
      <c r="B780" s="9" t="s">
        <v>164</v>
      </c>
      <c r="C780" s="10" t="s">
        <v>25</v>
      </c>
      <c r="D780" s="10" t="s">
        <v>600</v>
      </c>
      <c r="E780" s="63"/>
      <c r="F780" s="76">
        <f t="shared" ref="F780:G780" si="320">+F781+F782</f>
        <v>3110</v>
      </c>
      <c r="G780" s="77">
        <f t="shared" si="320"/>
        <v>3110</v>
      </c>
    </row>
    <row r="781" spans="1:7" ht="37.5" x14ac:dyDescent="0.3">
      <c r="A781" s="27" t="s">
        <v>28</v>
      </c>
      <c r="B781" s="9" t="s">
        <v>164</v>
      </c>
      <c r="C781" s="10" t="s">
        <v>25</v>
      </c>
      <c r="D781" s="10" t="s">
        <v>600</v>
      </c>
      <c r="E781" s="63" t="s">
        <v>29</v>
      </c>
      <c r="F781" s="76">
        <v>110</v>
      </c>
      <c r="G781" s="75">
        <v>110</v>
      </c>
    </row>
    <row r="782" spans="1:7" ht="37.5" x14ac:dyDescent="0.3">
      <c r="A782" s="27" t="s">
        <v>393</v>
      </c>
      <c r="B782" s="9" t="s">
        <v>164</v>
      </c>
      <c r="C782" s="10" t="s">
        <v>25</v>
      </c>
      <c r="D782" s="10" t="s">
        <v>600</v>
      </c>
      <c r="E782" s="63" t="s">
        <v>394</v>
      </c>
      <c r="F782" s="76">
        <v>3000</v>
      </c>
      <c r="G782" s="75">
        <v>3000</v>
      </c>
    </row>
    <row r="783" spans="1:7" ht="20.25" x14ac:dyDescent="0.3">
      <c r="A783" s="8" t="s">
        <v>601</v>
      </c>
      <c r="B783" s="9" t="s">
        <v>164</v>
      </c>
      <c r="C783" s="10" t="s">
        <v>67</v>
      </c>
      <c r="D783" s="10"/>
      <c r="E783" s="63"/>
      <c r="F783" s="76">
        <f>+F784</f>
        <v>2500</v>
      </c>
      <c r="G783" s="77">
        <f>+G784</f>
        <v>2500</v>
      </c>
    </row>
    <row r="784" spans="1:7" ht="75" x14ac:dyDescent="0.3">
      <c r="A784" s="8" t="s">
        <v>7</v>
      </c>
      <c r="B784" s="6" t="s">
        <v>164</v>
      </c>
      <c r="C784" s="7" t="s">
        <v>67</v>
      </c>
      <c r="D784" s="7" t="s">
        <v>6</v>
      </c>
      <c r="E784" s="62"/>
      <c r="F784" s="74">
        <f t="shared" ref="F784:G784" si="321">+F786</f>
        <v>2500</v>
      </c>
      <c r="G784" s="75">
        <f t="shared" si="321"/>
        <v>2500</v>
      </c>
    </row>
    <row r="785" spans="1:7" ht="37.5" x14ac:dyDescent="0.3">
      <c r="A785" s="13" t="s">
        <v>8</v>
      </c>
      <c r="B785" s="6" t="s">
        <v>164</v>
      </c>
      <c r="C785" s="7" t="s">
        <v>67</v>
      </c>
      <c r="D785" s="7" t="s">
        <v>9</v>
      </c>
      <c r="E785" s="62"/>
      <c r="F785" s="74">
        <f t="shared" ref="F785:G786" si="322">+F786</f>
        <v>2500</v>
      </c>
      <c r="G785" s="75">
        <f t="shared" si="322"/>
        <v>2500</v>
      </c>
    </row>
    <row r="786" spans="1:7" ht="37.5" x14ac:dyDescent="0.3">
      <c r="A786" s="13" t="s">
        <v>10</v>
      </c>
      <c r="B786" s="6" t="s">
        <v>164</v>
      </c>
      <c r="C786" s="7" t="s">
        <v>67</v>
      </c>
      <c r="D786" s="7" t="s">
        <v>11</v>
      </c>
      <c r="E786" s="63"/>
      <c r="F786" s="74">
        <f t="shared" si="322"/>
        <v>2500</v>
      </c>
      <c r="G786" s="75">
        <f t="shared" si="322"/>
        <v>2500</v>
      </c>
    </row>
    <row r="787" spans="1:7" ht="37.5" x14ac:dyDescent="0.3">
      <c r="A787" s="13" t="s">
        <v>465</v>
      </c>
      <c r="B787" s="6" t="s">
        <v>164</v>
      </c>
      <c r="C787" s="7" t="s">
        <v>67</v>
      </c>
      <c r="D787" s="16" t="s">
        <v>466</v>
      </c>
      <c r="E787" s="63"/>
      <c r="F787" s="74">
        <f t="shared" ref="F787:G787" si="323">+F788+F790</f>
        <v>2500</v>
      </c>
      <c r="G787" s="75">
        <f t="shared" si="323"/>
        <v>2500</v>
      </c>
    </row>
    <row r="788" spans="1:7" ht="37.5" x14ac:dyDescent="0.3">
      <c r="A788" s="13" t="s">
        <v>602</v>
      </c>
      <c r="B788" s="6" t="s">
        <v>164</v>
      </c>
      <c r="C788" s="7" t="s">
        <v>67</v>
      </c>
      <c r="D788" s="16" t="s">
        <v>603</v>
      </c>
      <c r="E788" s="62" t="s">
        <v>27</v>
      </c>
      <c r="F788" s="74">
        <f t="shared" ref="F788:G790" si="324">+F789</f>
        <v>2000</v>
      </c>
      <c r="G788" s="75">
        <f t="shared" si="324"/>
        <v>2000</v>
      </c>
    </row>
    <row r="789" spans="1:7" ht="75" x14ac:dyDescent="0.3">
      <c r="A789" s="22" t="s">
        <v>172</v>
      </c>
      <c r="B789" s="9" t="s">
        <v>164</v>
      </c>
      <c r="C789" s="10" t="s">
        <v>67</v>
      </c>
      <c r="D789" s="10" t="s">
        <v>603</v>
      </c>
      <c r="E789" s="63" t="s">
        <v>173</v>
      </c>
      <c r="F789" s="74">
        <v>2000</v>
      </c>
      <c r="G789" s="75">
        <v>2000</v>
      </c>
    </row>
    <row r="790" spans="1:7" ht="37.5" x14ac:dyDescent="0.3">
      <c r="A790" s="13" t="s">
        <v>604</v>
      </c>
      <c r="B790" s="6" t="s">
        <v>164</v>
      </c>
      <c r="C790" s="7" t="s">
        <v>67</v>
      </c>
      <c r="D790" s="10" t="s">
        <v>605</v>
      </c>
      <c r="E790" s="62" t="s">
        <v>27</v>
      </c>
      <c r="F790" s="74">
        <f t="shared" si="324"/>
        <v>500</v>
      </c>
      <c r="G790" s="75">
        <f t="shared" si="324"/>
        <v>500</v>
      </c>
    </row>
    <row r="791" spans="1:7" ht="75" x14ac:dyDescent="0.3">
      <c r="A791" s="22" t="s">
        <v>172</v>
      </c>
      <c r="B791" s="9" t="s">
        <v>164</v>
      </c>
      <c r="C791" s="10" t="s">
        <v>67</v>
      </c>
      <c r="D791" s="10" t="s">
        <v>605</v>
      </c>
      <c r="E791" s="63" t="s">
        <v>173</v>
      </c>
      <c r="F791" s="74">
        <v>500</v>
      </c>
      <c r="G791" s="75">
        <v>500</v>
      </c>
    </row>
    <row r="792" spans="1:7" s="4" customFormat="1" ht="28.5" customHeight="1" x14ac:dyDescent="0.3">
      <c r="A792" s="59" t="s">
        <v>780</v>
      </c>
      <c r="B792" s="70" t="s">
        <v>12</v>
      </c>
      <c r="C792" s="49" t="s">
        <v>0</v>
      </c>
      <c r="D792" s="49"/>
      <c r="E792" s="71"/>
      <c r="F792" s="82">
        <f>+F793+F804+F818</f>
        <v>69052.7</v>
      </c>
      <c r="G792" s="83">
        <f>+G793+G804+G818</f>
        <v>69052.7</v>
      </c>
    </row>
    <row r="793" spans="1:7" s="4" customFormat="1" ht="20.25" x14ac:dyDescent="0.3">
      <c r="A793" s="21" t="s">
        <v>606</v>
      </c>
      <c r="B793" s="9" t="s">
        <v>12</v>
      </c>
      <c r="C793" s="10" t="s">
        <v>13</v>
      </c>
      <c r="D793" s="10"/>
      <c r="E793" s="63"/>
      <c r="F793" s="76">
        <f t="shared" ref="F793:G793" si="325">+F794</f>
        <v>60600.100000000006</v>
      </c>
      <c r="G793" s="77">
        <f t="shared" si="325"/>
        <v>60600.1</v>
      </c>
    </row>
    <row r="794" spans="1:7" s="4" customFormat="1" ht="41.45" customHeight="1" x14ac:dyDescent="0.3">
      <c r="A794" s="11" t="s">
        <v>607</v>
      </c>
      <c r="B794" s="9" t="s">
        <v>12</v>
      </c>
      <c r="C794" s="10" t="s">
        <v>13</v>
      </c>
      <c r="D794" s="10" t="s">
        <v>608</v>
      </c>
      <c r="E794" s="63"/>
      <c r="F794" s="76">
        <f>+F795+F798</f>
        <v>60600.100000000006</v>
      </c>
      <c r="G794" s="77">
        <f>+G795+G798</f>
        <v>60600.1</v>
      </c>
    </row>
    <row r="795" spans="1:7" ht="37.5" x14ac:dyDescent="0.3">
      <c r="A795" s="14" t="s">
        <v>609</v>
      </c>
      <c r="B795" s="9" t="s">
        <v>12</v>
      </c>
      <c r="C795" s="10" t="s">
        <v>13</v>
      </c>
      <c r="D795" s="7" t="s">
        <v>610</v>
      </c>
      <c r="E795" s="63"/>
      <c r="F795" s="76">
        <f t="shared" ref="F795:G795" si="326">+F796</f>
        <v>2000</v>
      </c>
      <c r="G795" s="77">
        <f t="shared" si="326"/>
        <v>2000</v>
      </c>
    </row>
    <row r="796" spans="1:7" ht="37.5" x14ac:dyDescent="0.3">
      <c r="A796" s="13" t="s">
        <v>638</v>
      </c>
      <c r="B796" s="9" t="s">
        <v>12</v>
      </c>
      <c r="C796" s="10" t="s">
        <v>13</v>
      </c>
      <c r="D796" s="7" t="s">
        <v>636</v>
      </c>
      <c r="E796" s="63"/>
      <c r="F796" s="76">
        <f>F797</f>
        <v>2000</v>
      </c>
      <c r="G796" s="77">
        <f>G797</f>
        <v>2000</v>
      </c>
    </row>
    <row r="797" spans="1:7" s="4" customFormat="1" ht="37.5" x14ac:dyDescent="0.3">
      <c r="A797" s="12" t="s">
        <v>28</v>
      </c>
      <c r="B797" s="9" t="s">
        <v>12</v>
      </c>
      <c r="C797" s="10" t="s">
        <v>13</v>
      </c>
      <c r="D797" s="7" t="s">
        <v>636</v>
      </c>
      <c r="E797" s="63" t="s">
        <v>29</v>
      </c>
      <c r="F797" s="76">
        <v>2000</v>
      </c>
      <c r="G797" s="75">
        <v>2000</v>
      </c>
    </row>
    <row r="798" spans="1:7" s="4" customFormat="1" ht="37.5" x14ac:dyDescent="0.3">
      <c r="A798" s="14" t="s">
        <v>16</v>
      </c>
      <c r="B798" s="9" t="s">
        <v>12</v>
      </c>
      <c r="C798" s="10" t="s">
        <v>13</v>
      </c>
      <c r="D798" s="7" t="s">
        <v>612</v>
      </c>
      <c r="E798" s="62"/>
      <c r="F798" s="74">
        <f t="shared" ref="F798:G798" si="327">+F799+F802</f>
        <v>58600.100000000006</v>
      </c>
      <c r="G798" s="75">
        <f t="shared" si="327"/>
        <v>58600.1</v>
      </c>
    </row>
    <row r="799" spans="1:7" s="4" customFormat="1" ht="20.25" x14ac:dyDescent="0.3">
      <c r="A799" s="14" t="s">
        <v>17</v>
      </c>
      <c r="B799" s="9" t="s">
        <v>12</v>
      </c>
      <c r="C799" s="10" t="s">
        <v>13</v>
      </c>
      <c r="D799" s="7" t="s">
        <v>613</v>
      </c>
      <c r="E799" s="62"/>
      <c r="F799" s="74">
        <f t="shared" ref="F799:G800" si="328">+F800</f>
        <v>33546.400000000001</v>
      </c>
      <c r="G799" s="75">
        <f t="shared" si="328"/>
        <v>32217.399999999998</v>
      </c>
    </row>
    <row r="800" spans="1:7" ht="37.5" x14ac:dyDescent="0.3">
      <c r="A800" s="14" t="s">
        <v>737</v>
      </c>
      <c r="B800" s="9" t="s">
        <v>12</v>
      </c>
      <c r="C800" s="10" t="s">
        <v>13</v>
      </c>
      <c r="D800" s="7" t="s">
        <v>641</v>
      </c>
      <c r="E800" s="63"/>
      <c r="F800" s="76">
        <f t="shared" si="328"/>
        <v>33546.400000000001</v>
      </c>
      <c r="G800" s="77">
        <f t="shared" si="328"/>
        <v>32217.399999999998</v>
      </c>
    </row>
    <row r="801" spans="1:7" ht="20.25" x14ac:dyDescent="0.3">
      <c r="A801" s="14" t="s">
        <v>365</v>
      </c>
      <c r="B801" s="9" t="s">
        <v>12</v>
      </c>
      <c r="C801" s="10" t="s">
        <v>13</v>
      </c>
      <c r="D801" s="7" t="s">
        <v>641</v>
      </c>
      <c r="E801" s="63" t="s">
        <v>14</v>
      </c>
      <c r="F801" s="74">
        <v>33546.400000000001</v>
      </c>
      <c r="G801" s="75">
        <v>32217.399999999998</v>
      </c>
    </row>
    <row r="802" spans="1:7" s="28" customFormat="1" ht="37.5" x14ac:dyDescent="0.3">
      <c r="A802" s="11" t="s">
        <v>22</v>
      </c>
      <c r="B802" s="9" t="s">
        <v>12</v>
      </c>
      <c r="C802" s="10" t="s">
        <v>13</v>
      </c>
      <c r="D802" s="10" t="s">
        <v>692</v>
      </c>
      <c r="E802" s="63"/>
      <c r="F802" s="76">
        <f t="shared" ref="F802:G802" si="329">+F803</f>
        <v>25053.7</v>
      </c>
      <c r="G802" s="77">
        <f t="shared" si="329"/>
        <v>26382.7</v>
      </c>
    </row>
    <row r="803" spans="1:7" s="28" customFormat="1" ht="20.25" x14ac:dyDescent="0.3">
      <c r="A803" s="14" t="s">
        <v>365</v>
      </c>
      <c r="B803" s="9" t="s">
        <v>12</v>
      </c>
      <c r="C803" s="10" t="s">
        <v>13</v>
      </c>
      <c r="D803" s="10" t="s">
        <v>692</v>
      </c>
      <c r="E803" s="63" t="s">
        <v>14</v>
      </c>
      <c r="F803" s="76">
        <v>25053.7</v>
      </c>
      <c r="G803" s="75">
        <v>26382.7</v>
      </c>
    </row>
    <row r="804" spans="1:7" s="28" customFormat="1" ht="20.25" x14ac:dyDescent="0.3">
      <c r="A804" s="21" t="s">
        <v>614</v>
      </c>
      <c r="B804" s="9" t="s">
        <v>12</v>
      </c>
      <c r="C804" s="10" t="s">
        <v>1</v>
      </c>
      <c r="D804" s="10"/>
      <c r="E804" s="63"/>
      <c r="F804" s="76">
        <f t="shared" ref="F804:G804" si="330">F805</f>
        <v>2156.6999999999998</v>
      </c>
      <c r="G804" s="77">
        <f t="shared" si="330"/>
        <v>2156.6999999999998</v>
      </c>
    </row>
    <row r="805" spans="1:7" s="28" customFormat="1" ht="41.45" customHeight="1" x14ac:dyDescent="0.3">
      <c r="A805" s="11" t="s">
        <v>607</v>
      </c>
      <c r="B805" s="9" t="s">
        <v>12</v>
      </c>
      <c r="C805" s="10" t="s">
        <v>1</v>
      </c>
      <c r="D805" s="10" t="s">
        <v>608</v>
      </c>
      <c r="E805" s="63"/>
      <c r="F805" s="76">
        <f>+F806+F815</f>
        <v>2156.6999999999998</v>
      </c>
      <c r="G805" s="77">
        <f>+G806+G815</f>
        <v>2156.6999999999998</v>
      </c>
    </row>
    <row r="806" spans="1:7" s="4" customFormat="1" ht="20.25" x14ac:dyDescent="0.3">
      <c r="A806" s="27" t="s">
        <v>615</v>
      </c>
      <c r="B806" s="9" t="s">
        <v>12</v>
      </c>
      <c r="C806" s="10" t="s">
        <v>1</v>
      </c>
      <c r="D806" s="7" t="s">
        <v>616</v>
      </c>
      <c r="E806" s="63"/>
      <c r="F806" s="76">
        <f t="shared" ref="F806:G806" si="331">+F807+F810+F813</f>
        <v>1451.7</v>
      </c>
      <c r="G806" s="77">
        <f t="shared" si="331"/>
        <v>1451.7</v>
      </c>
    </row>
    <row r="807" spans="1:7" s="4" customFormat="1" ht="37.5" x14ac:dyDescent="0.3">
      <c r="A807" s="21" t="s">
        <v>617</v>
      </c>
      <c r="B807" s="9" t="s">
        <v>12</v>
      </c>
      <c r="C807" s="10" t="s">
        <v>1</v>
      </c>
      <c r="D807" s="10" t="s">
        <v>618</v>
      </c>
      <c r="E807" s="63"/>
      <c r="F807" s="76">
        <f t="shared" ref="F807:G808" si="332">+F808</f>
        <v>685</v>
      </c>
      <c r="G807" s="77">
        <f t="shared" si="332"/>
        <v>685</v>
      </c>
    </row>
    <row r="808" spans="1:7" s="4" customFormat="1" ht="20.25" x14ac:dyDescent="0.3">
      <c r="A808" s="11" t="s">
        <v>619</v>
      </c>
      <c r="B808" s="9" t="s">
        <v>12</v>
      </c>
      <c r="C808" s="10" t="s">
        <v>1</v>
      </c>
      <c r="D808" s="7" t="s">
        <v>620</v>
      </c>
      <c r="E808" s="63"/>
      <c r="F808" s="76">
        <f t="shared" si="332"/>
        <v>685</v>
      </c>
      <c r="G808" s="77">
        <f t="shared" si="332"/>
        <v>685</v>
      </c>
    </row>
    <row r="809" spans="1:7" s="4" customFormat="1" ht="20.25" x14ac:dyDescent="0.3">
      <c r="A809" s="14" t="s">
        <v>365</v>
      </c>
      <c r="B809" s="9" t="s">
        <v>12</v>
      </c>
      <c r="C809" s="10" t="s">
        <v>1</v>
      </c>
      <c r="D809" s="7" t="s">
        <v>620</v>
      </c>
      <c r="E809" s="63" t="s">
        <v>14</v>
      </c>
      <c r="F809" s="76">
        <v>685</v>
      </c>
      <c r="G809" s="75">
        <v>685</v>
      </c>
    </row>
    <row r="810" spans="1:7" s="4" customFormat="1" ht="20.25" x14ac:dyDescent="0.3">
      <c r="A810" s="11" t="s">
        <v>621</v>
      </c>
      <c r="B810" s="9" t="s">
        <v>12</v>
      </c>
      <c r="C810" s="10" t="s">
        <v>1</v>
      </c>
      <c r="D810" s="10" t="s">
        <v>622</v>
      </c>
      <c r="E810" s="63"/>
      <c r="F810" s="76">
        <f t="shared" ref="F810:G811" si="333">+F811</f>
        <v>100</v>
      </c>
      <c r="G810" s="77">
        <f t="shared" si="333"/>
        <v>100</v>
      </c>
    </row>
    <row r="811" spans="1:7" s="4" customFormat="1" ht="37.5" x14ac:dyDescent="0.3">
      <c r="A811" s="14" t="s">
        <v>623</v>
      </c>
      <c r="B811" s="9" t="s">
        <v>12</v>
      </c>
      <c r="C811" s="10" t="s">
        <v>1</v>
      </c>
      <c r="D811" s="7" t="s">
        <v>624</v>
      </c>
      <c r="E811" s="63"/>
      <c r="F811" s="76">
        <f t="shared" si="333"/>
        <v>100</v>
      </c>
      <c r="G811" s="77">
        <f t="shared" si="333"/>
        <v>100</v>
      </c>
    </row>
    <row r="812" spans="1:7" s="4" customFormat="1" ht="20.25" x14ac:dyDescent="0.3">
      <c r="A812" s="14" t="s">
        <v>365</v>
      </c>
      <c r="B812" s="9" t="s">
        <v>12</v>
      </c>
      <c r="C812" s="10" t="s">
        <v>1</v>
      </c>
      <c r="D812" s="7" t="s">
        <v>624</v>
      </c>
      <c r="E812" s="63" t="s">
        <v>14</v>
      </c>
      <c r="F812" s="76">
        <v>100</v>
      </c>
      <c r="G812" s="75">
        <v>100</v>
      </c>
    </row>
    <row r="813" spans="1:7" s="4" customFormat="1" ht="37.5" x14ac:dyDescent="0.3">
      <c r="A813" s="27" t="s">
        <v>625</v>
      </c>
      <c r="B813" s="9" t="s">
        <v>12</v>
      </c>
      <c r="C813" s="10" t="s">
        <v>1</v>
      </c>
      <c r="D813" s="7" t="s">
        <v>677</v>
      </c>
      <c r="E813" s="63"/>
      <c r="F813" s="76">
        <f t="shared" ref="F813:G813" si="334">+F814</f>
        <v>666.7</v>
      </c>
      <c r="G813" s="77">
        <f t="shared" si="334"/>
        <v>666.7</v>
      </c>
    </row>
    <row r="814" spans="1:7" s="4" customFormat="1" ht="20.25" x14ac:dyDescent="0.3">
      <c r="A814" s="14" t="s">
        <v>365</v>
      </c>
      <c r="B814" s="9" t="s">
        <v>12</v>
      </c>
      <c r="C814" s="10" t="s">
        <v>1</v>
      </c>
      <c r="D814" s="7" t="s">
        <v>677</v>
      </c>
      <c r="E814" s="63" t="s">
        <v>14</v>
      </c>
      <c r="F814" s="74">
        <v>666.7</v>
      </c>
      <c r="G814" s="75">
        <v>666.7</v>
      </c>
    </row>
    <row r="815" spans="1:7" s="4" customFormat="1" ht="20.25" x14ac:dyDescent="0.3">
      <c r="A815" s="14" t="s">
        <v>24</v>
      </c>
      <c r="B815" s="9" t="s">
        <v>12</v>
      </c>
      <c r="C815" s="10" t="s">
        <v>1</v>
      </c>
      <c r="D815" s="7" t="s">
        <v>666</v>
      </c>
      <c r="E815" s="63"/>
      <c r="F815" s="76">
        <f t="shared" ref="F815:G816" si="335">+F816</f>
        <v>705</v>
      </c>
      <c r="G815" s="77">
        <f t="shared" si="335"/>
        <v>705</v>
      </c>
    </row>
    <row r="816" spans="1:7" s="4" customFormat="1" ht="20.25" x14ac:dyDescent="0.3">
      <c r="A816" s="14" t="s">
        <v>626</v>
      </c>
      <c r="B816" s="9" t="s">
        <v>12</v>
      </c>
      <c r="C816" s="10" t="s">
        <v>1</v>
      </c>
      <c r="D816" s="7" t="s">
        <v>667</v>
      </c>
      <c r="E816" s="63"/>
      <c r="F816" s="76">
        <f t="shared" si="335"/>
        <v>705</v>
      </c>
      <c r="G816" s="77">
        <f t="shared" si="335"/>
        <v>705</v>
      </c>
    </row>
    <row r="817" spans="1:7" s="4" customFormat="1" ht="37.5" x14ac:dyDescent="0.3">
      <c r="A817" s="21" t="s">
        <v>393</v>
      </c>
      <c r="B817" s="9" t="s">
        <v>12</v>
      </c>
      <c r="C817" s="10" t="s">
        <v>1</v>
      </c>
      <c r="D817" s="7" t="s">
        <v>667</v>
      </c>
      <c r="E817" s="62" t="s">
        <v>394</v>
      </c>
      <c r="F817" s="76">
        <v>705</v>
      </c>
      <c r="G817" s="75">
        <v>705</v>
      </c>
    </row>
    <row r="818" spans="1:7" s="4" customFormat="1" ht="20.25" x14ac:dyDescent="0.3">
      <c r="A818" s="21" t="s">
        <v>627</v>
      </c>
      <c r="B818" s="9" t="s">
        <v>12</v>
      </c>
      <c r="C818" s="10" t="s">
        <v>25</v>
      </c>
      <c r="D818" s="10"/>
      <c r="E818" s="63"/>
      <c r="F818" s="76">
        <f t="shared" ref="F818:G818" si="336">+F819</f>
        <v>6295.9000000000005</v>
      </c>
      <c r="G818" s="77">
        <f t="shared" si="336"/>
        <v>6295.9000000000005</v>
      </c>
    </row>
    <row r="819" spans="1:7" s="4" customFormat="1" ht="40.15" customHeight="1" x14ac:dyDescent="0.3">
      <c r="A819" s="11" t="s">
        <v>607</v>
      </c>
      <c r="B819" s="9" t="s">
        <v>12</v>
      </c>
      <c r="C819" s="10" t="s">
        <v>25</v>
      </c>
      <c r="D819" s="10" t="s">
        <v>608</v>
      </c>
      <c r="E819" s="63"/>
      <c r="F819" s="76">
        <f t="shared" ref="F819:G819" si="337">+F820+F825+F829</f>
        <v>6295.9000000000005</v>
      </c>
      <c r="G819" s="77">
        <f t="shared" si="337"/>
        <v>6295.9000000000005</v>
      </c>
    </row>
    <row r="820" spans="1:7" s="4" customFormat="1" ht="20.25" x14ac:dyDescent="0.3">
      <c r="A820" s="14" t="s">
        <v>15</v>
      </c>
      <c r="B820" s="9" t="s">
        <v>12</v>
      </c>
      <c r="C820" s="10" t="s">
        <v>25</v>
      </c>
      <c r="D820" s="7" t="s">
        <v>611</v>
      </c>
      <c r="E820" s="62"/>
      <c r="F820" s="76">
        <f>+F821+F823</f>
        <v>3128.6</v>
      </c>
      <c r="G820" s="77">
        <f t="shared" ref="G820" si="338">+G821+G823</f>
        <v>3128.6</v>
      </c>
    </row>
    <row r="821" spans="1:7" s="4" customFormat="1" ht="37.5" x14ac:dyDescent="0.3">
      <c r="A821" s="13" t="s">
        <v>639</v>
      </c>
      <c r="B821" s="9" t="s">
        <v>12</v>
      </c>
      <c r="C821" s="10" t="s">
        <v>25</v>
      </c>
      <c r="D821" s="7" t="s">
        <v>637</v>
      </c>
      <c r="E821" s="62"/>
      <c r="F821" s="76">
        <f t="shared" ref="F821:G821" si="339">+F822</f>
        <v>500</v>
      </c>
      <c r="G821" s="77">
        <f t="shared" si="339"/>
        <v>500</v>
      </c>
    </row>
    <row r="822" spans="1:7" s="4" customFormat="1" ht="20.25" x14ac:dyDescent="0.3">
      <c r="A822" s="14" t="s">
        <v>365</v>
      </c>
      <c r="B822" s="9" t="s">
        <v>12</v>
      </c>
      <c r="C822" s="10" t="s">
        <v>25</v>
      </c>
      <c r="D822" s="7" t="s">
        <v>637</v>
      </c>
      <c r="E822" s="62" t="s">
        <v>14</v>
      </c>
      <c r="F822" s="76">
        <v>500</v>
      </c>
      <c r="G822" s="75">
        <v>500</v>
      </c>
    </row>
    <row r="823" spans="1:7" s="4" customFormat="1" ht="56.25" x14ac:dyDescent="0.3">
      <c r="A823" s="13" t="s">
        <v>756</v>
      </c>
      <c r="B823" s="9" t="s">
        <v>12</v>
      </c>
      <c r="C823" s="10" t="s">
        <v>25</v>
      </c>
      <c r="D823" s="7" t="s">
        <v>757</v>
      </c>
      <c r="E823" s="62"/>
      <c r="F823" s="76">
        <f>+F824</f>
        <v>2628.6</v>
      </c>
      <c r="G823" s="77">
        <f t="shared" ref="G823" si="340">+G824</f>
        <v>2628.6</v>
      </c>
    </row>
    <row r="824" spans="1:7" s="4" customFormat="1" ht="20.25" x14ac:dyDescent="0.3">
      <c r="A824" s="14" t="s">
        <v>365</v>
      </c>
      <c r="B824" s="9" t="s">
        <v>12</v>
      </c>
      <c r="C824" s="10" t="s">
        <v>25</v>
      </c>
      <c r="D824" s="7" t="s">
        <v>757</v>
      </c>
      <c r="E824" s="62" t="s">
        <v>14</v>
      </c>
      <c r="F824" s="74">
        <v>2628.6</v>
      </c>
      <c r="G824" s="75">
        <v>2628.6</v>
      </c>
    </row>
    <row r="825" spans="1:7" ht="20.25" x14ac:dyDescent="0.3">
      <c r="A825" s="27" t="s">
        <v>615</v>
      </c>
      <c r="B825" s="9" t="s">
        <v>12</v>
      </c>
      <c r="C825" s="10" t="s">
        <v>25</v>
      </c>
      <c r="D825" s="7" t="s">
        <v>616</v>
      </c>
      <c r="E825" s="62"/>
      <c r="F825" s="76">
        <f t="shared" ref="F825:G827" si="341">+F826</f>
        <v>1815</v>
      </c>
      <c r="G825" s="77">
        <f t="shared" si="341"/>
        <v>1815</v>
      </c>
    </row>
    <row r="826" spans="1:7" ht="37.5" x14ac:dyDescent="0.3">
      <c r="A826" s="21" t="s">
        <v>617</v>
      </c>
      <c r="B826" s="9" t="s">
        <v>12</v>
      </c>
      <c r="C826" s="10" t="s">
        <v>25</v>
      </c>
      <c r="D826" s="10" t="s">
        <v>618</v>
      </c>
      <c r="E826" s="62"/>
      <c r="F826" s="76">
        <f t="shared" si="341"/>
        <v>1815</v>
      </c>
      <c r="G826" s="77">
        <f t="shared" si="341"/>
        <v>1815</v>
      </c>
    </row>
    <row r="827" spans="1:7" ht="61.15" customHeight="1" x14ac:dyDescent="0.3">
      <c r="A827" s="14" t="s">
        <v>628</v>
      </c>
      <c r="B827" s="9" t="s">
        <v>12</v>
      </c>
      <c r="C827" s="10" t="s">
        <v>25</v>
      </c>
      <c r="D827" s="7" t="s">
        <v>629</v>
      </c>
      <c r="E827" s="63"/>
      <c r="F827" s="76">
        <f t="shared" si="341"/>
        <v>1815</v>
      </c>
      <c r="G827" s="77">
        <f t="shared" si="341"/>
        <v>1815</v>
      </c>
    </row>
    <row r="828" spans="1:7" ht="20.25" x14ac:dyDescent="0.3">
      <c r="A828" s="14" t="s">
        <v>365</v>
      </c>
      <c r="B828" s="9" t="s">
        <v>12</v>
      </c>
      <c r="C828" s="10" t="s">
        <v>25</v>
      </c>
      <c r="D828" s="7" t="s">
        <v>629</v>
      </c>
      <c r="E828" s="63" t="s">
        <v>14</v>
      </c>
      <c r="F828" s="76">
        <v>1815</v>
      </c>
      <c r="G828" s="75">
        <v>1815</v>
      </c>
    </row>
    <row r="829" spans="1:7" ht="37.5" x14ac:dyDescent="0.3">
      <c r="A829" s="27" t="s">
        <v>691</v>
      </c>
      <c r="B829" s="9" t="s">
        <v>12</v>
      </c>
      <c r="C829" s="10" t="s">
        <v>25</v>
      </c>
      <c r="D829" s="7" t="s">
        <v>630</v>
      </c>
      <c r="E829" s="63"/>
      <c r="F829" s="76">
        <f>+F830</f>
        <v>1352.3</v>
      </c>
      <c r="G829" s="77">
        <f t="shared" ref="G829" si="342">+G830</f>
        <v>1352.3</v>
      </c>
    </row>
    <row r="830" spans="1:7" ht="37.5" x14ac:dyDescent="0.3">
      <c r="A830" s="14" t="s">
        <v>754</v>
      </c>
      <c r="B830" s="9" t="s">
        <v>12</v>
      </c>
      <c r="C830" s="10" t="s">
        <v>25</v>
      </c>
      <c r="D830" s="7" t="s">
        <v>755</v>
      </c>
      <c r="E830" s="62"/>
      <c r="F830" s="76">
        <f t="shared" ref="F830:G830" si="343">+F831</f>
        <v>1352.3</v>
      </c>
      <c r="G830" s="77">
        <f t="shared" si="343"/>
        <v>1352.3</v>
      </c>
    </row>
    <row r="831" spans="1:7" ht="20.25" x14ac:dyDescent="0.3">
      <c r="A831" s="14" t="s">
        <v>365</v>
      </c>
      <c r="B831" s="9" t="s">
        <v>12</v>
      </c>
      <c r="C831" s="10" t="s">
        <v>25</v>
      </c>
      <c r="D831" s="7" t="s">
        <v>755</v>
      </c>
      <c r="E831" s="62" t="s">
        <v>14</v>
      </c>
      <c r="F831" s="74">
        <v>1352.3</v>
      </c>
      <c r="G831" s="75">
        <v>1352.3</v>
      </c>
    </row>
    <row r="832" spans="1:7" s="4" customFormat="1" ht="33.950000000000003" customHeight="1" x14ac:dyDescent="0.3">
      <c r="A832" s="56" t="s">
        <v>631</v>
      </c>
      <c r="B832" s="70" t="s">
        <v>258</v>
      </c>
      <c r="C832" s="49" t="s">
        <v>0</v>
      </c>
      <c r="D832" s="49"/>
      <c r="E832" s="71"/>
      <c r="F832" s="82">
        <f t="shared" ref="F832:G838" si="344">+F833</f>
        <v>3750</v>
      </c>
      <c r="G832" s="83">
        <f t="shared" si="344"/>
        <v>3750</v>
      </c>
    </row>
    <row r="833" spans="1:7" s="4" customFormat="1" ht="20.25" x14ac:dyDescent="0.3">
      <c r="A833" s="12" t="s">
        <v>632</v>
      </c>
      <c r="B833" s="9" t="s">
        <v>258</v>
      </c>
      <c r="C833" s="10" t="s">
        <v>1</v>
      </c>
      <c r="D833" s="10"/>
      <c r="E833" s="63"/>
      <c r="F833" s="76">
        <f t="shared" si="344"/>
        <v>3750</v>
      </c>
      <c r="G833" s="77">
        <f t="shared" si="344"/>
        <v>3750</v>
      </c>
    </row>
    <row r="834" spans="1:7" s="4" customFormat="1" ht="75" x14ac:dyDescent="0.3">
      <c r="A834" s="8" t="s">
        <v>7</v>
      </c>
      <c r="B834" s="9" t="s">
        <v>258</v>
      </c>
      <c r="C834" s="10" t="s">
        <v>1</v>
      </c>
      <c r="D834" s="10" t="s">
        <v>6</v>
      </c>
      <c r="E834" s="63"/>
      <c r="F834" s="76">
        <f t="shared" si="344"/>
        <v>3750</v>
      </c>
      <c r="G834" s="77">
        <f t="shared" si="344"/>
        <v>3750</v>
      </c>
    </row>
    <row r="835" spans="1:7" s="4" customFormat="1" ht="37.5" x14ac:dyDescent="0.3">
      <c r="A835" s="12" t="s">
        <v>8</v>
      </c>
      <c r="B835" s="9" t="s">
        <v>258</v>
      </c>
      <c r="C835" s="10" t="s">
        <v>1</v>
      </c>
      <c r="D835" s="10" t="s">
        <v>9</v>
      </c>
      <c r="E835" s="63"/>
      <c r="F835" s="76">
        <f t="shared" si="344"/>
        <v>3750</v>
      </c>
      <c r="G835" s="77">
        <f t="shared" si="344"/>
        <v>3750</v>
      </c>
    </row>
    <row r="836" spans="1:7" s="4" customFormat="1" ht="37.5" x14ac:dyDescent="0.3">
      <c r="A836" s="13" t="s">
        <v>10</v>
      </c>
      <c r="B836" s="9" t="s">
        <v>258</v>
      </c>
      <c r="C836" s="10" t="s">
        <v>1</v>
      </c>
      <c r="D836" s="10" t="s">
        <v>11</v>
      </c>
      <c r="E836" s="63"/>
      <c r="F836" s="76">
        <f t="shared" si="344"/>
        <v>3750</v>
      </c>
      <c r="G836" s="77">
        <f t="shared" si="344"/>
        <v>3750</v>
      </c>
    </row>
    <row r="837" spans="1:7" s="4" customFormat="1" ht="20.25" x14ac:dyDescent="0.3">
      <c r="A837" s="40" t="s">
        <v>465</v>
      </c>
      <c r="B837" s="9" t="s">
        <v>258</v>
      </c>
      <c r="C837" s="10" t="s">
        <v>1</v>
      </c>
      <c r="D837" s="10" t="s">
        <v>466</v>
      </c>
      <c r="E837" s="63"/>
      <c r="F837" s="76">
        <f t="shared" si="344"/>
        <v>3750</v>
      </c>
      <c r="G837" s="77">
        <f t="shared" si="344"/>
        <v>3750</v>
      </c>
    </row>
    <row r="838" spans="1:7" s="4" customFormat="1" ht="56.25" x14ac:dyDescent="0.3">
      <c r="A838" s="13" t="s">
        <v>633</v>
      </c>
      <c r="B838" s="9" t="s">
        <v>258</v>
      </c>
      <c r="C838" s="10" t="s">
        <v>1</v>
      </c>
      <c r="D838" s="10" t="s">
        <v>738</v>
      </c>
      <c r="E838" s="63"/>
      <c r="F838" s="76">
        <f t="shared" si="344"/>
        <v>3750</v>
      </c>
      <c r="G838" s="77">
        <f t="shared" si="344"/>
        <v>3750</v>
      </c>
    </row>
    <row r="839" spans="1:7" s="4" customFormat="1" ht="75" x14ac:dyDescent="0.3">
      <c r="A839" s="22" t="s">
        <v>172</v>
      </c>
      <c r="B839" s="9" t="s">
        <v>258</v>
      </c>
      <c r="C839" s="10" t="s">
        <v>1</v>
      </c>
      <c r="D839" s="10" t="s">
        <v>738</v>
      </c>
      <c r="E839" s="63" t="s">
        <v>173</v>
      </c>
      <c r="F839" s="74">
        <v>3750</v>
      </c>
      <c r="G839" s="75">
        <v>3750</v>
      </c>
    </row>
    <row r="840" spans="1:7" s="4" customFormat="1" ht="30.6" customHeight="1" thickBot="1" x14ac:dyDescent="0.35">
      <c r="A840" s="90" t="s">
        <v>779</v>
      </c>
      <c r="B840" s="44"/>
      <c r="C840" s="29"/>
      <c r="D840" s="29"/>
      <c r="E840" s="84"/>
      <c r="F840" s="85">
        <v>41033.800000000003</v>
      </c>
      <c r="G840" s="86">
        <v>86423.5</v>
      </c>
    </row>
    <row r="841" spans="1:7" s="18" customFormat="1" ht="33.4" customHeight="1" thickBot="1" x14ac:dyDescent="0.35">
      <c r="A841" s="41" t="s">
        <v>634</v>
      </c>
      <c r="B841" s="42"/>
      <c r="C841" s="43"/>
      <c r="D841" s="30"/>
      <c r="E841" s="87"/>
      <c r="F841" s="88">
        <f t="shared" ref="F841:G841" si="345">SUM(F7+F184+F192+F238+F324+F395+F401+F616+F718+F741+F792+F832+F840)</f>
        <v>2840382.2</v>
      </c>
      <c r="G841" s="89">
        <f t="shared" si="345"/>
        <v>2903267.0000000005</v>
      </c>
    </row>
  </sheetData>
  <mergeCells count="10">
    <mergeCell ref="E1:G1"/>
    <mergeCell ref="E2:G2"/>
    <mergeCell ref="A3:G3"/>
    <mergeCell ref="A5:A6"/>
    <mergeCell ref="B5:B6"/>
    <mergeCell ref="C5:C6"/>
    <mergeCell ref="D5:D6"/>
    <mergeCell ref="E5:E6"/>
    <mergeCell ref="F5:F6"/>
    <mergeCell ref="G5:G6"/>
  </mergeCells>
  <pageMargins left="0.94488188976377963" right="0.55118110236220474" top="0.6692913385826772" bottom="0.62992125984251968" header="0.15748031496062992" footer="0.15748031496062992"/>
  <pageSetup paperSize="9" scale="52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 </vt:lpstr>
      <vt:lpstr>'2025-2026 '!Заголовки_для_печати</vt:lpstr>
    </vt:vector>
  </TitlesOfParts>
  <Company>финансовое управление В-Устюг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Admin</cp:lastModifiedBy>
  <cp:lastPrinted>2024-12-26T12:22:00Z</cp:lastPrinted>
  <dcterms:created xsi:type="dcterms:W3CDTF">1999-06-08T04:12:56Z</dcterms:created>
  <dcterms:modified xsi:type="dcterms:W3CDTF">2024-12-26T12:22:02Z</dcterms:modified>
</cp:coreProperties>
</file>