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9384"/>
  </bookViews>
  <sheets>
    <sheet name="исп" sheetId="6" r:id="rId1"/>
  </sheets>
  <calcPr calcId="152511" iterate="1"/>
</workbook>
</file>

<file path=xl/calcChain.xml><?xml version="1.0" encoding="utf-8"?>
<calcChain xmlns="http://schemas.openxmlformats.org/spreadsheetml/2006/main">
  <c r="F15" i="6" l="1"/>
  <c r="F90" i="6" s="1"/>
  <c r="F86" i="6" s="1"/>
  <c r="K35" i="6"/>
  <c r="I16" i="6" l="1"/>
  <c r="J15" i="6" l="1"/>
  <c r="I15" i="6"/>
  <c r="H15" i="6"/>
  <c r="G15" i="6"/>
  <c r="F16" i="6" l="1"/>
  <c r="H56" i="6" l="1"/>
  <c r="G56" i="6"/>
  <c r="F56" i="6"/>
  <c r="H16" i="6"/>
  <c r="G16" i="6"/>
  <c r="K20" i="6" l="1"/>
  <c r="H26" i="6" l="1"/>
  <c r="J75" i="6"/>
  <c r="I75" i="6"/>
  <c r="H75" i="6"/>
  <c r="G75" i="6"/>
  <c r="J74" i="6"/>
  <c r="I74" i="6"/>
  <c r="H74" i="6"/>
  <c r="G74" i="6"/>
  <c r="J73" i="6"/>
  <c r="I73" i="6"/>
  <c r="H73" i="6"/>
  <c r="G73" i="6"/>
  <c r="F75" i="6"/>
  <c r="F74" i="6"/>
  <c r="F73" i="6"/>
  <c r="K85" i="6" l="1"/>
  <c r="J55" i="6"/>
  <c r="I55" i="6"/>
  <c r="H55" i="6"/>
  <c r="G55" i="6"/>
  <c r="F55" i="6"/>
  <c r="K30" i="6" l="1"/>
  <c r="J13" i="6" l="1"/>
  <c r="I13" i="6"/>
  <c r="H13" i="6"/>
  <c r="G13" i="6"/>
  <c r="F13" i="6"/>
  <c r="J14" i="6"/>
  <c r="I14" i="6"/>
  <c r="H14" i="6"/>
  <c r="G14" i="6"/>
  <c r="F14" i="6"/>
  <c r="K79" i="6"/>
  <c r="K74" i="6" s="1"/>
  <c r="K69" i="6"/>
  <c r="K65" i="6"/>
  <c r="K60" i="6"/>
  <c r="K50" i="6"/>
  <c r="K45" i="6"/>
  <c r="K40" i="6"/>
  <c r="K25" i="6"/>
  <c r="K64" i="6"/>
  <c r="K63" i="6"/>
  <c r="J61" i="6"/>
  <c r="I61" i="6"/>
  <c r="H61" i="6"/>
  <c r="G61" i="6"/>
  <c r="F61" i="6"/>
  <c r="K15" i="6" l="1"/>
  <c r="G11" i="6"/>
  <c r="F11" i="6"/>
  <c r="H11" i="6"/>
  <c r="K61" i="6"/>
  <c r="F31" i="6"/>
  <c r="K29" i="6"/>
  <c r="K28" i="6"/>
  <c r="J26" i="6"/>
  <c r="I26" i="6"/>
  <c r="G26" i="6"/>
  <c r="F26" i="6"/>
  <c r="K26" i="6" l="1"/>
  <c r="G81" i="6"/>
  <c r="G54" i="6" l="1"/>
  <c r="G89" i="6" s="1"/>
  <c r="H54" i="6"/>
  <c r="I54" i="6"/>
  <c r="J54" i="6"/>
  <c r="F54" i="6"/>
  <c r="G53" i="6"/>
  <c r="H53" i="6"/>
  <c r="I53" i="6"/>
  <c r="J53" i="6"/>
  <c r="F53" i="6"/>
  <c r="F88" i="6" s="1"/>
  <c r="K84" i="6"/>
  <c r="K83" i="6"/>
  <c r="J81" i="6"/>
  <c r="I81" i="6"/>
  <c r="H81" i="6"/>
  <c r="F81" i="6"/>
  <c r="K80" i="6"/>
  <c r="K75" i="6" s="1"/>
  <c r="K78" i="6"/>
  <c r="J76" i="6"/>
  <c r="I76" i="6"/>
  <c r="H76" i="6"/>
  <c r="G76" i="6"/>
  <c r="F76" i="6"/>
  <c r="J90" i="6"/>
  <c r="I90" i="6"/>
  <c r="H90" i="6"/>
  <c r="G90" i="6"/>
  <c r="K70" i="6"/>
  <c r="K68" i="6"/>
  <c r="J66" i="6"/>
  <c r="I66" i="6"/>
  <c r="H66" i="6"/>
  <c r="G66" i="6"/>
  <c r="F66" i="6"/>
  <c r="K59" i="6"/>
  <c r="K54" i="6" s="1"/>
  <c r="K58" i="6"/>
  <c r="J56" i="6"/>
  <c r="I56" i="6"/>
  <c r="K49" i="6"/>
  <c r="K48" i="6"/>
  <c r="J46" i="6"/>
  <c r="I46" i="6"/>
  <c r="H46" i="6"/>
  <c r="G46" i="6"/>
  <c r="F46" i="6"/>
  <c r="K44" i="6"/>
  <c r="K43" i="6"/>
  <c r="J41" i="6"/>
  <c r="I41" i="6"/>
  <c r="H41" i="6"/>
  <c r="G41" i="6"/>
  <c r="F41" i="6"/>
  <c r="K39" i="6"/>
  <c r="K38" i="6"/>
  <c r="J36" i="6"/>
  <c r="I36" i="6"/>
  <c r="H36" i="6"/>
  <c r="G36" i="6"/>
  <c r="F36" i="6"/>
  <c r="K34" i="6"/>
  <c r="K33" i="6"/>
  <c r="J31" i="6"/>
  <c r="I31" i="6"/>
  <c r="H31" i="6"/>
  <c r="G31" i="6"/>
  <c r="K24" i="6"/>
  <c r="K23" i="6"/>
  <c r="J21" i="6"/>
  <c r="I21" i="6"/>
  <c r="H21" i="6"/>
  <c r="G21" i="6"/>
  <c r="F21" i="6"/>
  <c r="K19" i="6"/>
  <c r="K18" i="6"/>
  <c r="J16" i="6"/>
  <c r="K16" i="6" s="1"/>
  <c r="K31" i="6" l="1"/>
  <c r="K76" i="6"/>
  <c r="K73" i="6"/>
  <c r="K71" i="6" s="1"/>
  <c r="K14" i="6"/>
  <c r="K66" i="6"/>
  <c r="K55" i="6"/>
  <c r="K90" i="6" s="1"/>
  <c r="K13" i="6"/>
  <c r="K11" i="6" s="1"/>
  <c r="K36" i="6"/>
  <c r="K21" i="6"/>
  <c r="K41" i="6"/>
  <c r="K56" i="6"/>
  <c r="I89" i="6"/>
  <c r="K46" i="6"/>
  <c r="K81" i="6"/>
  <c r="J89" i="6"/>
  <c r="G88" i="6"/>
  <c r="H89" i="6"/>
  <c r="F89" i="6"/>
  <c r="H51" i="6"/>
  <c r="J88" i="6"/>
  <c r="I88" i="6"/>
  <c r="H88" i="6"/>
  <c r="K53" i="6"/>
  <c r="I11" i="6"/>
  <c r="G71" i="6"/>
  <c r="I71" i="6"/>
  <c r="J51" i="6"/>
  <c r="I51" i="6"/>
  <c r="H71" i="6"/>
  <c r="J71" i="6"/>
  <c r="G51" i="6"/>
  <c r="J11" i="6"/>
  <c r="F51" i="6"/>
  <c r="F71" i="6"/>
  <c r="K51" i="6" l="1"/>
  <c r="H86" i="6"/>
  <c r="J86" i="6"/>
  <c r="I86" i="6"/>
  <c r="K88" i="6"/>
  <c r="G86" i="6"/>
  <c r="K89" i="6"/>
  <c r="K86" i="6" l="1"/>
</calcChain>
</file>

<file path=xl/sharedStrings.xml><?xml version="1.0" encoding="utf-8"?>
<sst xmlns="http://schemas.openxmlformats.org/spreadsheetml/2006/main" count="142" uniqueCount="59">
  <si>
    <t>№ п/п</t>
  </si>
  <si>
    <t>Ответственный исполнитель, соисполнитель, исполнитель</t>
  </si>
  <si>
    <t>Наименование основного мероприятия, мероприятия муниципальной программы</t>
  </si>
  <si>
    <t>Источник финансового обеспечения</t>
  </si>
  <si>
    <t>Расходы (тыс.руб.)</t>
  </si>
  <si>
    <t>Проведение комплексных кадастровых работ</t>
  </si>
  <si>
    <t>всего</t>
  </si>
  <si>
    <t>в том числе:</t>
  </si>
  <si>
    <t>федеральный бюджет</t>
  </si>
  <si>
    <t>областной бюджет</t>
  </si>
  <si>
    <t>1.1</t>
  </si>
  <si>
    <t>1.2</t>
  </si>
  <si>
    <t>1.3</t>
  </si>
  <si>
    <t>1.4</t>
  </si>
  <si>
    <t>1.5</t>
  </si>
  <si>
    <t>Взносы на капитальный ремонт общего имущества в многоквартирном доме</t>
  </si>
  <si>
    <t>2</t>
  </si>
  <si>
    <t>2.1</t>
  </si>
  <si>
    <t>2.2</t>
  </si>
  <si>
    <t>4</t>
  </si>
  <si>
    <t>Итого по программе</t>
  </si>
  <si>
    <t>первый год 2023</t>
  </si>
  <si>
    <t>второй год 2024</t>
  </si>
  <si>
    <t>третий год 2025</t>
  </si>
  <si>
    <t>четвертый год 2026</t>
  </si>
  <si>
    <t>пятый год 2027</t>
  </si>
  <si>
    <t>Всего за               2023 - 2027 годы</t>
  </si>
  <si>
    <t>бюджет округа</t>
  </si>
  <si>
    <t>МКУ "Хозяйственное управление администрации Великоустюгского муниципального округа"</t>
  </si>
  <si>
    <t>3</t>
  </si>
  <si>
    <t>3.1</t>
  </si>
  <si>
    <t>Мероприятия по распоряжению имуществом (в том числе оценка имущества, подготовка технических планов и прочие работы и услуги)</t>
  </si>
  <si>
    <r>
      <rPr>
        <b/>
        <u/>
        <sz val="10"/>
        <color theme="1"/>
        <rFont val="Times New Roman"/>
        <family val="1"/>
        <charset val="204"/>
      </rPr>
      <t>Основное мероприятие 1</t>
    </r>
    <r>
      <rPr>
        <b/>
        <sz val="10"/>
        <color theme="1"/>
        <rFont val="Times New Roman"/>
        <family val="1"/>
        <charset val="204"/>
      </rPr>
      <t xml:space="preserve"> "Организация проведения работ по управлению и распоряжению имуществом округа"</t>
    </r>
  </si>
  <si>
    <r>
      <rPr>
        <b/>
        <u/>
        <sz val="10"/>
        <color theme="1"/>
        <rFont val="Times New Roman"/>
        <family val="1"/>
        <charset val="204"/>
      </rPr>
      <t>Основное мероприятие 3</t>
    </r>
    <r>
      <rPr>
        <b/>
        <sz val="10"/>
        <color theme="1"/>
        <rFont val="Times New Roman"/>
        <family val="1"/>
        <charset val="204"/>
      </rPr>
      <t xml:space="preserve"> "Реализация регионального проекта "Финансовая поддержка семей при рождении детей" в части предоставления денежной выплаты взамен предоставления земельного участка гражданам, имеющим трех и более детей"</t>
    </r>
  </si>
  <si>
    <r>
      <rPr>
        <b/>
        <u/>
        <sz val="10"/>
        <color theme="1"/>
        <rFont val="Times New Roman"/>
        <family val="1"/>
        <charset val="204"/>
      </rPr>
      <t>Основное мероприятие 4</t>
    </r>
    <r>
      <rPr>
        <b/>
        <sz val="10"/>
        <color theme="1"/>
        <rFont val="Times New Roman"/>
        <family val="1"/>
        <charset val="204"/>
      </rPr>
      <t xml:space="preserve"> "Обеспечение реализации муниципальной программы"</t>
    </r>
  </si>
  <si>
    <t>&lt;1&gt; Указывается ожидаемый непосредственный результат основного мероприятия.</t>
  </si>
  <si>
    <t>Ожидаемый непосредственный результат &lt;1&gt;</t>
  </si>
  <si>
    <t>Предоставление единовременной денежной выплаты взамен предоставления земельного участка гражданам, имеющим трех и более детей</t>
  </si>
  <si>
    <t>Повышение эффективности использования имущества округа, обеспечение его сохранности и целевого использования.</t>
  </si>
  <si>
    <t>Мероприятия, связанные с эксплуатацией гидротехнических сооружений</t>
  </si>
  <si>
    <t>Мероприятия по сносу объектов аварийного жилищного фонда</t>
  </si>
  <si>
    <t>Мероприятия по распоряжению земельными участками (в том числе оценка земельных участков, подготовка межевых планов и прочие работы и услуги)</t>
  </si>
  <si>
    <t>Перечень основных мероприятий и финансовое обеспечение реализации муниципальной программы (подпрограммы) за счет средств бюджета округа</t>
  </si>
  <si>
    <t>Увеличение доходной части бюджета округа с учетом рационального использования земельных участков</t>
  </si>
  <si>
    <t xml:space="preserve">Мероприятия по содержанию имущества Великоустюгского муниципального округа (в том числе казны)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</si>
  <si>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Обеспечение деятельности комитета по управлению имуществом</t>
  </si>
  <si>
    <r>
      <rPr>
        <b/>
        <u/>
        <sz val="10"/>
        <color theme="1"/>
        <rFont val="Times New Roman"/>
        <family val="1"/>
        <charset val="204"/>
      </rPr>
      <t>Основное мероприятие 2</t>
    </r>
    <r>
      <rPr>
        <b/>
        <sz val="10"/>
        <color theme="1"/>
        <rFont val="Times New Roman"/>
        <family val="1"/>
        <charset val="204"/>
      </rPr>
      <t xml:space="preserve"> "Организация проведения работ по рациональному использованию территорий и земельного комплекса округа"</t>
    </r>
  </si>
  <si>
    <t>2.3</t>
  </si>
  <si>
    <t>Описание границ населенных пунктов</t>
  </si>
  <si>
    <t xml:space="preserve">Мероприятия по предоставлению единовременной денежной выплаты гражданам, имеющим трех и более детей, взамен земельного участка </t>
  </si>
  <si>
    <t>Комитет по управлению имуществом администрации Великоустюгского муниципального округа Вологодской области</t>
  </si>
  <si>
    <t>Управление строительства и жилищно-коммунального хозяйства администрации Великоустюгского муниципального округа Вологодской области</t>
  </si>
  <si>
    <t>МКУ "Горстройзаказчик", Территориальный отдел администрации Великоустюгского муниицпального округа Вологодской области в городе Красавино</t>
  </si>
  <si>
    <t>Комитет по управлению имуществом администрации Великоустюгского муниципального округа Вологодской области, Управление строительства и жилищно-коммунального хозяйства администрации Великоустюгского муниципального округа Вологодской области,             МКУ "Хозяйственное управление администрации Великоустюгского муниципального округа",     МКУ "Горстройзаказчик", Территориальный отдел администрации Великоустюгского муниицпального округа Вологодской области в городе Красавино</t>
  </si>
  <si>
    <t>к муниципальной программе</t>
  </si>
  <si>
    <t xml:space="preserve">Администрация Великоустюгского муниципального округа Вологодской области,         Комитет по управлению имуществом администрации Великоустюгского муниципального округа Вологодской области, Управление строительства и жилищно-коммунального хозяйства администрации Великоустюгского муниципального округа Вологодской области </t>
  </si>
  <si>
    <t>Администрация Великоустюгского муниципального округа Вологодской области,    Комитет по управлению имуществом администрации Великоустюгского муниципального округа Вологодской области</t>
  </si>
  <si>
    <t>Приложение № 1</t>
  </si>
  <si>
    <t>Мероприятия по содержанию имущества Великоустюгского муниципального округа (в том числе объектов культурного наследия)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</si>
</sst>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164" fontId="4" fillId="2" borderId="1" xfId="0" applyNumberFormat="1" applyFont="1" applyFill="1" applyBorder="1" applyAlignment="1">
      <alignment wrapText="1"/>
    </xf>
    <xf numFmtId="164" fontId="3" fillId="2" borderId="1" xfId="0" applyNumberFormat="1" applyFont="1" applyFill="1" applyBorder="1" applyAlignment="1">
      <alignment wrapText="1"/>
    </xf>
    <xf numFmtId="164" fontId="4" fillId="0" borderId="1" xfId="0" applyNumberFormat="1" applyFont="1" applyFill="1" applyBorder="1" applyAlignment="1">
      <alignment wrapText="1"/>
    </xf>
    <xf numFmtId="0" fontId="6" fillId="0" borderId="1" xfId="0" applyFont="1" applyBorder="1" applyAlignment="1">
      <alignment wrapText="1"/>
    </xf>
    <xf numFmtId="164" fontId="7" fillId="2" borderId="1" xfId="0" applyNumberFormat="1" applyFont="1" applyFill="1" applyBorder="1" applyAlignment="1">
      <alignment wrapText="1"/>
    </xf>
    <xf numFmtId="0" fontId="8" fillId="0" borderId="1" xfId="0" applyFont="1" applyBorder="1" applyAlignment="1">
      <alignment wrapText="1"/>
    </xf>
    <xf numFmtId="164" fontId="9" fillId="2" borderId="1" xfId="0" applyNumberFormat="1" applyFont="1" applyFill="1" applyBorder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0" xfId="0" applyFont="1" applyFill="1"/>
    <xf numFmtId="0" fontId="1" fillId="2" borderId="1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1" fillId="0" borderId="0" xfId="0" applyFont="1" applyAlignment="1">
      <alignment horizontal="left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5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3" fillId="0" borderId="5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2"/>
  <sheetViews>
    <sheetView tabSelected="1" workbookViewId="0">
      <selection activeCell="I86" sqref="I86"/>
    </sheetView>
  </sheetViews>
  <sheetFormatPr defaultColWidth="9.109375" defaultRowHeight="13.2" x14ac:dyDescent="0.25"/>
  <cols>
    <col min="1" max="1" width="4.109375" style="4" customWidth="1"/>
    <col min="2" max="2" width="26.109375" style="1" customWidth="1"/>
    <col min="3" max="3" width="30.44140625" style="1" customWidth="1"/>
    <col min="4" max="4" width="17.6640625" style="1" customWidth="1"/>
    <col min="5" max="5" width="15.5546875" style="1" customWidth="1"/>
    <col min="6" max="6" width="12.109375" style="19" customWidth="1"/>
    <col min="7" max="8" width="11" style="1" customWidth="1"/>
    <col min="9" max="10" width="12" style="1" customWidth="1"/>
    <col min="11" max="11" width="13.88671875" style="1" customWidth="1"/>
    <col min="12" max="16384" width="9.109375" style="1"/>
  </cols>
  <sheetData>
    <row r="1" spans="1:12" x14ac:dyDescent="0.25">
      <c r="A1" s="5"/>
      <c r="G1" s="7"/>
      <c r="H1" s="43" t="s">
        <v>57</v>
      </c>
      <c r="I1" s="43"/>
      <c r="J1" s="43"/>
      <c r="K1" s="43"/>
    </row>
    <row r="2" spans="1:12" x14ac:dyDescent="0.25">
      <c r="A2" s="5"/>
      <c r="G2" s="7"/>
      <c r="H2" s="43" t="s">
        <v>54</v>
      </c>
      <c r="I2" s="43"/>
      <c r="J2" s="43"/>
      <c r="K2" s="43"/>
    </row>
    <row r="3" spans="1:12" ht="14.4" customHeight="1" x14ac:dyDescent="0.25">
      <c r="A3" s="5"/>
      <c r="E3" s="43"/>
      <c r="F3" s="43"/>
      <c r="G3" s="43"/>
      <c r="H3" s="43"/>
      <c r="I3" s="43"/>
      <c r="J3" s="43"/>
      <c r="K3" s="43"/>
    </row>
    <row r="4" spans="1:12" x14ac:dyDescent="0.25">
      <c r="A4" s="5"/>
      <c r="F4" s="43"/>
      <c r="G4" s="43"/>
      <c r="H4" s="43"/>
      <c r="I4" s="43"/>
      <c r="J4" s="43"/>
      <c r="K4" s="43"/>
    </row>
    <row r="6" spans="1:12" x14ac:dyDescent="0.25">
      <c r="A6" s="60" t="s">
        <v>42</v>
      </c>
      <c r="B6" s="60"/>
      <c r="C6" s="60"/>
      <c r="D6" s="60"/>
      <c r="E6" s="60"/>
      <c r="F6" s="60"/>
      <c r="G6" s="60"/>
      <c r="H6" s="60"/>
      <c r="I6" s="60"/>
      <c r="J6" s="60"/>
      <c r="K6" s="60"/>
    </row>
    <row r="8" spans="1:12" x14ac:dyDescent="0.25">
      <c r="A8" s="61" t="s">
        <v>0</v>
      </c>
      <c r="B8" s="44" t="s">
        <v>1</v>
      </c>
      <c r="C8" s="44" t="s">
        <v>2</v>
      </c>
      <c r="D8" s="57" t="s">
        <v>36</v>
      </c>
      <c r="E8" s="44" t="s">
        <v>3</v>
      </c>
      <c r="F8" s="45" t="s">
        <v>4</v>
      </c>
      <c r="G8" s="46"/>
      <c r="H8" s="46"/>
      <c r="I8" s="46"/>
      <c r="J8" s="46"/>
      <c r="K8" s="47"/>
      <c r="L8" s="2"/>
    </row>
    <row r="9" spans="1:12" ht="39.6" x14ac:dyDescent="0.25">
      <c r="A9" s="61"/>
      <c r="B9" s="44"/>
      <c r="C9" s="44"/>
      <c r="D9" s="59"/>
      <c r="E9" s="44"/>
      <c r="F9" s="18" t="s">
        <v>21</v>
      </c>
      <c r="G9" s="18" t="s">
        <v>22</v>
      </c>
      <c r="H9" s="18" t="s">
        <v>23</v>
      </c>
      <c r="I9" s="8" t="s">
        <v>24</v>
      </c>
      <c r="J9" s="8" t="s">
        <v>25</v>
      </c>
      <c r="K9" s="8" t="s">
        <v>26</v>
      </c>
    </row>
    <row r="10" spans="1:12" x14ac:dyDescent="0.25">
      <c r="A10" s="6">
        <v>1</v>
      </c>
      <c r="B10" s="3">
        <v>2</v>
      </c>
      <c r="C10" s="3">
        <v>3</v>
      </c>
      <c r="D10" s="3"/>
      <c r="E10" s="3">
        <v>4</v>
      </c>
      <c r="F10" s="20">
        <v>5</v>
      </c>
      <c r="G10" s="3">
        <v>6</v>
      </c>
      <c r="H10" s="3">
        <v>7</v>
      </c>
      <c r="I10" s="3">
        <v>8</v>
      </c>
      <c r="J10" s="3">
        <v>9</v>
      </c>
      <c r="K10" s="3">
        <v>13</v>
      </c>
    </row>
    <row r="11" spans="1:12" ht="52.95" customHeight="1" x14ac:dyDescent="0.3">
      <c r="A11" s="25">
        <v>1</v>
      </c>
      <c r="B11" s="31" t="s">
        <v>53</v>
      </c>
      <c r="C11" s="25" t="s">
        <v>32</v>
      </c>
      <c r="D11" s="21" t="s">
        <v>38</v>
      </c>
      <c r="E11" s="16" t="s">
        <v>6</v>
      </c>
      <c r="F11" s="17">
        <f>SUM(F13:F15)</f>
        <v>26972.799999999999</v>
      </c>
      <c r="G11" s="17">
        <f>SUM(G13:G15)</f>
        <v>25724.2</v>
      </c>
      <c r="H11" s="17">
        <f>SUM(H13:H15)</f>
        <v>26514</v>
      </c>
      <c r="I11" s="17">
        <f t="shared" ref="I11:J11" si="0">SUM(I13:I15)</f>
        <v>26514</v>
      </c>
      <c r="J11" s="17">
        <f t="shared" si="0"/>
        <v>25463.1</v>
      </c>
      <c r="K11" s="17">
        <f>SUM(K13:K15)</f>
        <v>131188.09999999998</v>
      </c>
    </row>
    <row r="12" spans="1:12" ht="51" customHeight="1" x14ac:dyDescent="0.25">
      <c r="A12" s="26"/>
      <c r="B12" s="32"/>
      <c r="C12" s="26"/>
      <c r="D12" s="22"/>
      <c r="E12" s="9" t="s">
        <v>7</v>
      </c>
      <c r="F12" s="11"/>
      <c r="G12" s="11"/>
      <c r="H12" s="11"/>
      <c r="I12" s="11"/>
      <c r="J12" s="11"/>
      <c r="K12" s="11"/>
    </row>
    <row r="13" spans="1:12" ht="60.6" customHeight="1" x14ac:dyDescent="0.25">
      <c r="A13" s="26"/>
      <c r="B13" s="32"/>
      <c r="C13" s="26"/>
      <c r="D13" s="22"/>
      <c r="E13" s="9" t="s">
        <v>8</v>
      </c>
      <c r="F13" s="11">
        <f t="shared" ref="F13:K14" si="1">F18+F23+F33+F38+F43+F48</f>
        <v>0</v>
      </c>
      <c r="G13" s="11">
        <f t="shared" si="1"/>
        <v>0</v>
      </c>
      <c r="H13" s="11">
        <f t="shared" si="1"/>
        <v>0</v>
      </c>
      <c r="I13" s="11">
        <f t="shared" si="1"/>
        <v>0</v>
      </c>
      <c r="J13" s="11">
        <f t="shared" si="1"/>
        <v>0</v>
      </c>
      <c r="K13" s="11">
        <f t="shared" si="1"/>
        <v>0</v>
      </c>
    </row>
    <row r="14" spans="1:12" ht="63" customHeight="1" x14ac:dyDescent="0.25">
      <c r="A14" s="26"/>
      <c r="B14" s="32"/>
      <c r="C14" s="26"/>
      <c r="D14" s="22"/>
      <c r="E14" s="9" t="s">
        <v>9</v>
      </c>
      <c r="F14" s="11">
        <f t="shared" si="1"/>
        <v>0</v>
      </c>
      <c r="G14" s="11">
        <f t="shared" si="1"/>
        <v>0</v>
      </c>
      <c r="H14" s="11">
        <f t="shared" si="1"/>
        <v>0</v>
      </c>
      <c r="I14" s="11">
        <f t="shared" si="1"/>
        <v>0</v>
      </c>
      <c r="J14" s="11">
        <f t="shared" si="1"/>
        <v>0</v>
      </c>
      <c r="K14" s="11">
        <f t="shared" si="1"/>
        <v>0</v>
      </c>
    </row>
    <row r="15" spans="1:12" ht="74.400000000000006" customHeight="1" x14ac:dyDescent="0.25">
      <c r="A15" s="27"/>
      <c r="B15" s="33"/>
      <c r="C15" s="27"/>
      <c r="D15" s="22"/>
      <c r="E15" s="9" t="s">
        <v>27</v>
      </c>
      <c r="F15" s="11">
        <f>F20+F25+F35+F40+F45+F50+F30</f>
        <v>26972.799999999999</v>
      </c>
      <c r="G15" s="11">
        <f t="shared" ref="F15:K15" si="2">G20+G25+G35+G40+G45+G50+G30</f>
        <v>25724.2</v>
      </c>
      <c r="H15" s="11">
        <f t="shared" si="2"/>
        <v>26514</v>
      </c>
      <c r="I15" s="11">
        <f t="shared" si="2"/>
        <v>26514</v>
      </c>
      <c r="J15" s="11">
        <f t="shared" si="2"/>
        <v>25463.1</v>
      </c>
      <c r="K15" s="13">
        <f t="shared" si="2"/>
        <v>131188.09999999998</v>
      </c>
    </row>
    <row r="16" spans="1:12" ht="13.2" customHeight="1" x14ac:dyDescent="0.25">
      <c r="A16" s="40" t="s">
        <v>10</v>
      </c>
      <c r="B16" s="48" t="s">
        <v>56</v>
      </c>
      <c r="C16" s="57" t="s">
        <v>31</v>
      </c>
      <c r="D16" s="22"/>
      <c r="E16" s="14" t="s">
        <v>6</v>
      </c>
      <c r="F16" s="15">
        <f>SUM(F18:F20)</f>
        <v>3521</v>
      </c>
      <c r="G16" s="15">
        <f>SUM(G18:G20)</f>
        <v>2008.1</v>
      </c>
      <c r="H16" s="15">
        <f>SUM(H18:H20)</f>
        <v>2000</v>
      </c>
      <c r="I16" s="15">
        <f>I20</f>
        <v>2000</v>
      </c>
      <c r="J16" s="15">
        <f>SUM(J18:J20)</f>
        <v>5100</v>
      </c>
      <c r="K16" s="15">
        <f>F16+G16+H16+I16+J16</f>
        <v>14629.1</v>
      </c>
    </row>
    <row r="17" spans="1:11" x14ac:dyDescent="0.25">
      <c r="A17" s="41"/>
      <c r="B17" s="49"/>
      <c r="C17" s="58"/>
      <c r="D17" s="22"/>
      <c r="E17" s="10" t="s">
        <v>7</v>
      </c>
      <c r="F17" s="12"/>
      <c r="G17" s="12"/>
      <c r="H17" s="12"/>
      <c r="I17" s="12"/>
      <c r="J17" s="12"/>
      <c r="K17" s="12"/>
    </row>
    <row r="18" spans="1:11" ht="26.4" x14ac:dyDescent="0.25">
      <c r="A18" s="41"/>
      <c r="B18" s="49"/>
      <c r="C18" s="58"/>
      <c r="D18" s="22"/>
      <c r="E18" s="10" t="s">
        <v>8</v>
      </c>
      <c r="F18" s="12">
        <v>0</v>
      </c>
      <c r="G18" s="12">
        <v>0</v>
      </c>
      <c r="H18" s="12">
        <v>0</v>
      </c>
      <c r="I18" s="12">
        <v>0</v>
      </c>
      <c r="J18" s="12">
        <v>0</v>
      </c>
      <c r="K18" s="12">
        <f>SUM(F18:J18)</f>
        <v>0</v>
      </c>
    </row>
    <row r="19" spans="1:11" ht="26.4" x14ac:dyDescent="0.25">
      <c r="A19" s="41"/>
      <c r="B19" s="49"/>
      <c r="C19" s="58"/>
      <c r="D19" s="22"/>
      <c r="E19" s="10" t="s">
        <v>9</v>
      </c>
      <c r="F19" s="12">
        <v>0</v>
      </c>
      <c r="G19" s="12">
        <v>0</v>
      </c>
      <c r="H19" s="12">
        <v>0</v>
      </c>
      <c r="I19" s="12">
        <v>0</v>
      </c>
      <c r="J19" s="12">
        <v>0</v>
      </c>
      <c r="K19" s="12">
        <f>SUM(F19:J19)</f>
        <v>0</v>
      </c>
    </row>
    <row r="20" spans="1:11" ht="46.95" customHeight="1" x14ac:dyDescent="0.25">
      <c r="A20" s="41"/>
      <c r="B20" s="50"/>
      <c r="C20" s="58"/>
      <c r="D20" s="22"/>
      <c r="E20" s="10" t="s">
        <v>27</v>
      </c>
      <c r="F20" s="12">
        <v>3521</v>
      </c>
      <c r="G20" s="12">
        <v>2008.1</v>
      </c>
      <c r="H20" s="12">
        <v>2000</v>
      </c>
      <c r="I20" s="12">
        <v>2000</v>
      </c>
      <c r="J20" s="12">
        <v>5100</v>
      </c>
      <c r="K20" s="12">
        <f>F20+G20+H20+I20+J20</f>
        <v>14629.1</v>
      </c>
    </row>
    <row r="21" spans="1:11" ht="16.95" customHeight="1" x14ac:dyDescent="0.25">
      <c r="A21" s="40" t="s">
        <v>11</v>
      </c>
      <c r="B21" s="48" t="s">
        <v>50</v>
      </c>
      <c r="C21" s="48" t="s">
        <v>44</v>
      </c>
      <c r="D21" s="22"/>
      <c r="E21" s="14" t="s">
        <v>6</v>
      </c>
      <c r="F21" s="15">
        <f>SUM(F23:F25)</f>
        <v>7982.1</v>
      </c>
      <c r="G21" s="15">
        <f t="shared" ref="G21:J21" si="3">SUM(G23:G25)</f>
        <v>5117.3999999999996</v>
      </c>
      <c r="H21" s="15">
        <f t="shared" si="3"/>
        <v>5117.3999999999996</v>
      </c>
      <c r="I21" s="15">
        <f t="shared" si="3"/>
        <v>5117.3999999999996</v>
      </c>
      <c r="J21" s="15">
        <f t="shared" si="3"/>
        <v>8520</v>
      </c>
      <c r="K21" s="15">
        <f>SUM(K23:K25)</f>
        <v>31854.300000000003</v>
      </c>
    </row>
    <row r="22" spans="1:11" x14ac:dyDescent="0.25">
      <c r="A22" s="41"/>
      <c r="B22" s="49"/>
      <c r="C22" s="49"/>
      <c r="D22" s="22"/>
      <c r="E22" s="10" t="s">
        <v>7</v>
      </c>
      <c r="F22" s="12"/>
      <c r="G22" s="12"/>
      <c r="H22" s="12"/>
      <c r="I22" s="12"/>
      <c r="J22" s="12"/>
      <c r="K22" s="12"/>
    </row>
    <row r="23" spans="1:11" ht="26.4" x14ac:dyDescent="0.25">
      <c r="A23" s="41"/>
      <c r="B23" s="49"/>
      <c r="C23" s="49"/>
      <c r="D23" s="22"/>
      <c r="E23" s="10" t="s">
        <v>8</v>
      </c>
      <c r="F23" s="12">
        <v>0</v>
      </c>
      <c r="G23" s="12">
        <v>0</v>
      </c>
      <c r="H23" s="12">
        <v>0</v>
      </c>
      <c r="I23" s="12">
        <v>0</v>
      </c>
      <c r="J23" s="12">
        <v>0</v>
      </c>
      <c r="K23" s="12">
        <f>SUM(F23:J23)</f>
        <v>0</v>
      </c>
    </row>
    <row r="24" spans="1:11" ht="26.4" x14ac:dyDescent="0.25">
      <c r="A24" s="41"/>
      <c r="B24" s="49"/>
      <c r="C24" s="49"/>
      <c r="D24" s="22"/>
      <c r="E24" s="10" t="s">
        <v>9</v>
      </c>
      <c r="F24" s="12">
        <v>0</v>
      </c>
      <c r="G24" s="12">
        <v>0</v>
      </c>
      <c r="H24" s="12">
        <v>0</v>
      </c>
      <c r="I24" s="12">
        <v>0</v>
      </c>
      <c r="J24" s="12">
        <v>0</v>
      </c>
      <c r="K24" s="12">
        <f>SUM(F24:J24)</f>
        <v>0</v>
      </c>
    </row>
    <row r="25" spans="1:11" x14ac:dyDescent="0.25">
      <c r="A25" s="41"/>
      <c r="B25" s="50"/>
      <c r="C25" s="49"/>
      <c r="D25" s="22"/>
      <c r="E25" s="10" t="s">
        <v>27</v>
      </c>
      <c r="F25" s="12">
        <v>7982.1</v>
      </c>
      <c r="G25" s="12">
        <v>5117.3999999999996</v>
      </c>
      <c r="H25" s="12">
        <v>5117.3999999999996</v>
      </c>
      <c r="I25" s="12">
        <v>5117.3999999999996</v>
      </c>
      <c r="J25" s="12">
        <v>8520</v>
      </c>
      <c r="K25" s="12">
        <f>SUM(F25:J25)</f>
        <v>31854.300000000003</v>
      </c>
    </row>
    <row r="26" spans="1:11" x14ac:dyDescent="0.25">
      <c r="A26" s="41"/>
      <c r="B26" s="48" t="s">
        <v>28</v>
      </c>
      <c r="C26" s="49"/>
      <c r="D26" s="22"/>
      <c r="E26" s="14" t="s">
        <v>6</v>
      </c>
      <c r="F26" s="15">
        <f>SUM(F28:F30)</f>
        <v>200</v>
      </c>
      <c r="G26" s="15">
        <f t="shared" ref="G26:J26" si="4">SUM(G28:G30)</f>
        <v>200</v>
      </c>
      <c r="H26" s="15">
        <f>SUM(H28:H30)</f>
        <v>200</v>
      </c>
      <c r="I26" s="15">
        <f t="shared" si="4"/>
        <v>200</v>
      </c>
      <c r="J26" s="15">
        <f t="shared" si="4"/>
        <v>200</v>
      </c>
      <c r="K26" s="15">
        <f>SUM(K28:K30)</f>
        <v>1000</v>
      </c>
    </row>
    <row r="27" spans="1:11" x14ac:dyDescent="0.25">
      <c r="A27" s="41"/>
      <c r="B27" s="49"/>
      <c r="C27" s="49"/>
      <c r="D27" s="22"/>
      <c r="E27" s="10" t="s">
        <v>7</v>
      </c>
      <c r="F27" s="12"/>
      <c r="G27" s="12"/>
      <c r="H27" s="12"/>
      <c r="I27" s="12"/>
      <c r="J27" s="12"/>
      <c r="K27" s="12"/>
    </row>
    <row r="28" spans="1:11" ht="26.4" x14ac:dyDescent="0.25">
      <c r="A28" s="41"/>
      <c r="B28" s="49"/>
      <c r="C28" s="49"/>
      <c r="D28" s="22"/>
      <c r="E28" s="10" t="s">
        <v>8</v>
      </c>
      <c r="F28" s="12">
        <v>0</v>
      </c>
      <c r="G28" s="12">
        <v>0</v>
      </c>
      <c r="H28" s="12">
        <v>0</v>
      </c>
      <c r="I28" s="12">
        <v>0</v>
      </c>
      <c r="J28" s="12">
        <v>0</v>
      </c>
      <c r="K28" s="12">
        <f>SUM(F28:J28)</f>
        <v>0</v>
      </c>
    </row>
    <row r="29" spans="1:11" ht="26.4" x14ac:dyDescent="0.25">
      <c r="A29" s="41"/>
      <c r="B29" s="49"/>
      <c r="C29" s="49"/>
      <c r="D29" s="22"/>
      <c r="E29" s="10" t="s">
        <v>9</v>
      </c>
      <c r="F29" s="12">
        <v>0</v>
      </c>
      <c r="G29" s="12">
        <v>0</v>
      </c>
      <c r="H29" s="12">
        <v>0</v>
      </c>
      <c r="I29" s="12">
        <v>0</v>
      </c>
      <c r="J29" s="12">
        <v>0</v>
      </c>
      <c r="K29" s="12">
        <f>SUM(F29:J29)</f>
        <v>0</v>
      </c>
    </row>
    <row r="30" spans="1:11" x14ac:dyDescent="0.25">
      <c r="A30" s="41"/>
      <c r="B30" s="50"/>
      <c r="C30" s="49"/>
      <c r="D30" s="22"/>
      <c r="E30" s="10" t="s">
        <v>27</v>
      </c>
      <c r="F30" s="12">
        <v>200</v>
      </c>
      <c r="G30" s="12">
        <v>200</v>
      </c>
      <c r="H30" s="12">
        <v>200</v>
      </c>
      <c r="I30" s="12">
        <v>200</v>
      </c>
      <c r="J30" s="12">
        <v>200</v>
      </c>
      <c r="K30" s="12">
        <f>SUM(F30:J30)</f>
        <v>1000</v>
      </c>
    </row>
    <row r="31" spans="1:11" ht="13.2" customHeight="1" x14ac:dyDescent="0.25">
      <c r="A31" s="41"/>
      <c r="B31" s="54" t="s">
        <v>51</v>
      </c>
      <c r="C31" s="55" t="s">
        <v>58</v>
      </c>
      <c r="D31" s="22"/>
      <c r="E31" s="14" t="s">
        <v>6</v>
      </c>
      <c r="F31" s="15">
        <f>SUM(F33:F35)</f>
        <v>5067.8999999999996</v>
      </c>
      <c r="G31" s="15">
        <f t="shared" ref="G31:J31" si="5">SUM(G33:G35)</f>
        <v>0</v>
      </c>
      <c r="H31" s="15">
        <f t="shared" si="5"/>
        <v>0</v>
      </c>
      <c r="I31" s="15">
        <f t="shared" si="5"/>
        <v>0</v>
      </c>
      <c r="J31" s="15">
        <f t="shared" si="5"/>
        <v>1900</v>
      </c>
      <c r="K31" s="15">
        <f>SUM(K33:K35)</f>
        <v>6967.9</v>
      </c>
    </row>
    <row r="32" spans="1:11" x14ac:dyDescent="0.25">
      <c r="A32" s="41"/>
      <c r="B32" s="55"/>
      <c r="C32" s="55"/>
      <c r="D32" s="22"/>
      <c r="E32" s="10" t="s">
        <v>7</v>
      </c>
      <c r="F32" s="12"/>
      <c r="G32" s="12"/>
      <c r="H32" s="12"/>
      <c r="I32" s="12"/>
      <c r="J32" s="12"/>
      <c r="K32" s="12"/>
    </row>
    <row r="33" spans="1:11" ht="26.4" x14ac:dyDescent="0.25">
      <c r="A33" s="41"/>
      <c r="B33" s="55"/>
      <c r="C33" s="55"/>
      <c r="D33" s="22"/>
      <c r="E33" s="10" t="s">
        <v>8</v>
      </c>
      <c r="F33" s="12">
        <v>0</v>
      </c>
      <c r="G33" s="12">
        <v>0</v>
      </c>
      <c r="H33" s="12">
        <v>0</v>
      </c>
      <c r="I33" s="12">
        <v>0</v>
      </c>
      <c r="J33" s="12">
        <v>0</v>
      </c>
      <c r="K33" s="12">
        <f>SUM(F33:J33)</f>
        <v>0</v>
      </c>
    </row>
    <row r="34" spans="1:11" ht="26.4" x14ac:dyDescent="0.25">
      <c r="A34" s="41"/>
      <c r="B34" s="55"/>
      <c r="C34" s="55"/>
      <c r="D34" s="22"/>
      <c r="E34" s="10" t="s">
        <v>9</v>
      </c>
      <c r="F34" s="12">
        <v>0</v>
      </c>
      <c r="G34" s="12">
        <v>0</v>
      </c>
      <c r="H34" s="12">
        <v>0</v>
      </c>
      <c r="I34" s="12">
        <v>0</v>
      </c>
      <c r="J34" s="12">
        <v>0</v>
      </c>
      <c r="K34" s="12">
        <f>SUM(F34:J34)</f>
        <v>0</v>
      </c>
    </row>
    <row r="35" spans="1:11" x14ac:dyDescent="0.25">
      <c r="A35" s="42"/>
      <c r="B35" s="56"/>
      <c r="C35" s="56"/>
      <c r="D35" s="22"/>
      <c r="E35" s="10" t="s">
        <v>27</v>
      </c>
      <c r="F35" s="12">
        <v>5067.8999999999996</v>
      </c>
      <c r="G35" s="12">
        <v>0</v>
      </c>
      <c r="H35" s="12">
        <v>0</v>
      </c>
      <c r="I35" s="12">
        <v>0</v>
      </c>
      <c r="J35" s="12">
        <v>1900</v>
      </c>
      <c r="K35" s="12">
        <f>SUM(F35:J35)</f>
        <v>6967.9</v>
      </c>
    </row>
    <row r="36" spans="1:11" x14ac:dyDescent="0.25">
      <c r="A36" s="40" t="s">
        <v>12</v>
      </c>
      <c r="B36" s="54" t="s">
        <v>52</v>
      </c>
      <c r="C36" s="37" t="s">
        <v>39</v>
      </c>
      <c r="D36" s="22"/>
      <c r="E36" s="14" t="s">
        <v>6</v>
      </c>
      <c r="F36" s="15">
        <f>SUM(F38:F40)</f>
        <v>4702.6000000000004</v>
      </c>
      <c r="G36" s="15">
        <f t="shared" ref="G36:J36" si="6">SUM(G38:G40)</f>
        <v>13898.7</v>
      </c>
      <c r="H36" s="15">
        <f t="shared" si="6"/>
        <v>13696.6</v>
      </c>
      <c r="I36" s="15">
        <f t="shared" si="6"/>
        <v>13696.6</v>
      </c>
      <c r="J36" s="15">
        <f t="shared" si="6"/>
        <v>4243.1000000000004</v>
      </c>
      <c r="K36" s="15">
        <f>SUM(K38:K40)</f>
        <v>50237.599999999999</v>
      </c>
    </row>
    <row r="37" spans="1:11" x14ac:dyDescent="0.25">
      <c r="A37" s="41"/>
      <c r="B37" s="55"/>
      <c r="C37" s="38"/>
      <c r="D37" s="22"/>
      <c r="E37" s="10" t="s">
        <v>7</v>
      </c>
      <c r="F37" s="12"/>
      <c r="G37" s="12"/>
      <c r="H37" s="12"/>
      <c r="I37" s="12"/>
      <c r="J37" s="12"/>
      <c r="K37" s="12"/>
    </row>
    <row r="38" spans="1:11" ht="26.4" x14ac:dyDescent="0.25">
      <c r="A38" s="41"/>
      <c r="B38" s="55"/>
      <c r="C38" s="38"/>
      <c r="D38" s="22"/>
      <c r="E38" s="10" t="s">
        <v>8</v>
      </c>
      <c r="F38" s="12">
        <v>0</v>
      </c>
      <c r="G38" s="12">
        <v>0</v>
      </c>
      <c r="H38" s="12">
        <v>0</v>
      </c>
      <c r="I38" s="12">
        <v>0</v>
      </c>
      <c r="J38" s="12">
        <v>0</v>
      </c>
      <c r="K38" s="12">
        <f>SUM(F38:J38)</f>
        <v>0</v>
      </c>
    </row>
    <row r="39" spans="1:11" ht="26.4" x14ac:dyDescent="0.25">
      <c r="A39" s="41"/>
      <c r="B39" s="55"/>
      <c r="C39" s="38"/>
      <c r="D39" s="22"/>
      <c r="E39" s="10" t="s">
        <v>9</v>
      </c>
      <c r="F39" s="12">
        <v>0</v>
      </c>
      <c r="G39" s="12">
        <v>0</v>
      </c>
      <c r="H39" s="12">
        <v>0</v>
      </c>
      <c r="I39" s="12">
        <v>0</v>
      </c>
      <c r="J39" s="12">
        <v>0</v>
      </c>
      <c r="K39" s="12">
        <f>SUM(F39:J39)</f>
        <v>0</v>
      </c>
    </row>
    <row r="40" spans="1:11" x14ac:dyDescent="0.25">
      <c r="A40" s="42"/>
      <c r="B40" s="56"/>
      <c r="C40" s="39"/>
      <c r="D40" s="22"/>
      <c r="E40" s="10" t="s">
        <v>27</v>
      </c>
      <c r="F40" s="12">
        <v>4702.6000000000004</v>
      </c>
      <c r="G40" s="12">
        <v>13898.7</v>
      </c>
      <c r="H40" s="12">
        <v>13696.6</v>
      </c>
      <c r="I40" s="12">
        <v>13696.6</v>
      </c>
      <c r="J40" s="12">
        <v>4243.1000000000004</v>
      </c>
      <c r="K40" s="12">
        <f>SUM(F40:J40)</f>
        <v>50237.599999999999</v>
      </c>
    </row>
    <row r="41" spans="1:11" ht="13.2" customHeight="1" x14ac:dyDescent="0.25">
      <c r="A41" s="40" t="s">
        <v>13</v>
      </c>
      <c r="B41" s="48" t="s">
        <v>50</v>
      </c>
      <c r="C41" s="37" t="s">
        <v>40</v>
      </c>
      <c r="D41" s="22"/>
      <c r="E41" s="14" t="s">
        <v>6</v>
      </c>
      <c r="F41" s="15">
        <f>SUM(F43:F45)</f>
        <v>600</v>
      </c>
      <c r="G41" s="15">
        <f t="shared" ref="G41:J41" si="7">SUM(G43:G45)</f>
        <v>0</v>
      </c>
      <c r="H41" s="15">
        <f t="shared" si="7"/>
        <v>1000</v>
      </c>
      <c r="I41" s="15">
        <f t="shared" si="7"/>
        <v>1000</v>
      </c>
      <c r="J41" s="15">
        <f t="shared" si="7"/>
        <v>1000</v>
      </c>
      <c r="K41" s="15">
        <f>SUM(K43:K45)</f>
        <v>3600</v>
      </c>
    </row>
    <row r="42" spans="1:11" x14ac:dyDescent="0.25">
      <c r="A42" s="41"/>
      <c r="B42" s="49"/>
      <c r="C42" s="38"/>
      <c r="D42" s="22"/>
      <c r="E42" s="10" t="s">
        <v>7</v>
      </c>
      <c r="F42" s="12"/>
      <c r="G42" s="12"/>
      <c r="H42" s="12"/>
      <c r="I42" s="12"/>
      <c r="J42" s="12"/>
      <c r="K42" s="12"/>
    </row>
    <row r="43" spans="1:11" ht="26.4" x14ac:dyDescent="0.25">
      <c r="A43" s="41"/>
      <c r="B43" s="49"/>
      <c r="C43" s="38"/>
      <c r="D43" s="22"/>
      <c r="E43" s="10" t="s">
        <v>8</v>
      </c>
      <c r="F43" s="12">
        <v>0</v>
      </c>
      <c r="G43" s="12">
        <v>0</v>
      </c>
      <c r="H43" s="12">
        <v>0</v>
      </c>
      <c r="I43" s="12">
        <v>0</v>
      </c>
      <c r="J43" s="12">
        <v>0</v>
      </c>
      <c r="K43" s="12">
        <f>SUM(F43:J43)</f>
        <v>0</v>
      </c>
    </row>
    <row r="44" spans="1:11" ht="26.4" x14ac:dyDescent="0.25">
      <c r="A44" s="41"/>
      <c r="B44" s="49"/>
      <c r="C44" s="38"/>
      <c r="D44" s="22"/>
      <c r="E44" s="10" t="s">
        <v>9</v>
      </c>
      <c r="F44" s="12">
        <v>0</v>
      </c>
      <c r="G44" s="12">
        <v>0</v>
      </c>
      <c r="H44" s="12">
        <v>0</v>
      </c>
      <c r="I44" s="12">
        <v>0</v>
      </c>
      <c r="J44" s="12">
        <v>0</v>
      </c>
      <c r="K44" s="12">
        <f>SUM(F44:J44)</f>
        <v>0</v>
      </c>
    </row>
    <row r="45" spans="1:11" x14ac:dyDescent="0.25">
      <c r="A45" s="42"/>
      <c r="B45" s="50"/>
      <c r="C45" s="39"/>
      <c r="D45" s="22"/>
      <c r="E45" s="10" t="s">
        <v>27</v>
      </c>
      <c r="F45" s="12">
        <v>600</v>
      </c>
      <c r="G45" s="12">
        <v>0</v>
      </c>
      <c r="H45" s="12">
        <v>1000</v>
      </c>
      <c r="I45" s="12">
        <v>1000</v>
      </c>
      <c r="J45" s="12">
        <v>1000</v>
      </c>
      <c r="K45" s="12">
        <f>SUM(F45:J45)</f>
        <v>3600</v>
      </c>
    </row>
    <row r="46" spans="1:11" ht="13.2" customHeight="1" x14ac:dyDescent="0.25">
      <c r="A46" s="40" t="s">
        <v>14</v>
      </c>
      <c r="B46" s="48" t="s">
        <v>50</v>
      </c>
      <c r="C46" s="51" t="s">
        <v>15</v>
      </c>
      <c r="D46" s="22"/>
      <c r="E46" s="14" t="s">
        <v>6</v>
      </c>
      <c r="F46" s="15">
        <f>SUM(F48:F50)</f>
        <v>4899.2</v>
      </c>
      <c r="G46" s="15">
        <f t="shared" ref="G46:J46" si="8">SUM(G48:G50)</f>
        <v>4500</v>
      </c>
      <c r="H46" s="15">
        <f t="shared" si="8"/>
        <v>4500</v>
      </c>
      <c r="I46" s="15">
        <f t="shared" si="8"/>
        <v>4500</v>
      </c>
      <c r="J46" s="15">
        <f t="shared" si="8"/>
        <v>4500</v>
      </c>
      <c r="K46" s="15">
        <f>SUM(K48:K50)</f>
        <v>22899.200000000001</v>
      </c>
    </row>
    <row r="47" spans="1:11" x14ac:dyDescent="0.25">
      <c r="A47" s="41"/>
      <c r="B47" s="49"/>
      <c r="C47" s="52"/>
      <c r="D47" s="22"/>
      <c r="E47" s="10" t="s">
        <v>7</v>
      </c>
      <c r="F47" s="12"/>
      <c r="G47" s="12"/>
      <c r="H47" s="12"/>
      <c r="I47" s="12"/>
      <c r="J47" s="12"/>
      <c r="K47" s="12"/>
    </row>
    <row r="48" spans="1:11" ht="26.4" x14ac:dyDescent="0.25">
      <c r="A48" s="41"/>
      <c r="B48" s="49"/>
      <c r="C48" s="52"/>
      <c r="D48" s="22"/>
      <c r="E48" s="10" t="s">
        <v>8</v>
      </c>
      <c r="F48" s="12">
        <v>0</v>
      </c>
      <c r="G48" s="12">
        <v>0</v>
      </c>
      <c r="H48" s="12">
        <v>0</v>
      </c>
      <c r="I48" s="12">
        <v>0</v>
      </c>
      <c r="J48" s="12">
        <v>0</v>
      </c>
      <c r="K48" s="12">
        <f>SUM(F48:J48)</f>
        <v>0</v>
      </c>
    </row>
    <row r="49" spans="1:11" ht="26.4" x14ac:dyDescent="0.25">
      <c r="A49" s="41"/>
      <c r="B49" s="49"/>
      <c r="C49" s="52"/>
      <c r="D49" s="22"/>
      <c r="E49" s="10" t="s">
        <v>9</v>
      </c>
      <c r="F49" s="12">
        <v>0</v>
      </c>
      <c r="G49" s="12">
        <v>0</v>
      </c>
      <c r="H49" s="12">
        <v>0</v>
      </c>
      <c r="I49" s="12">
        <v>0</v>
      </c>
      <c r="J49" s="12">
        <v>0</v>
      </c>
      <c r="K49" s="12">
        <f>SUM(F49:J49)</f>
        <v>0</v>
      </c>
    </row>
    <row r="50" spans="1:11" x14ac:dyDescent="0.25">
      <c r="A50" s="42"/>
      <c r="B50" s="50"/>
      <c r="C50" s="53"/>
      <c r="D50" s="23"/>
      <c r="E50" s="10" t="s">
        <v>27</v>
      </c>
      <c r="F50" s="12">
        <v>4899.2</v>
      </c>
      <c r="G50" s="12">
        <v>4500</v>
      </c>
      <c r="H50" s="12">
        <v>4500</v>
      </c>
      <c r="I50" s="12">
        <v>4500</v>
      </c>
      <c r="J50" s="12">
        <v>4500</v>
      </c>
      <c r="K50" s="12">
        <f>SUM(F50:J50)</f>
        <v>22899.200000000001</v>
      </c>
    </row>
    <row r="51" spans="1:11" ht="22.2" customHeight="1" x14ac:dyDescent="0.3">
      <c r="A51" s="28" t="s">
        <v>16</v>
      </c>
      <c r="B51" s="31" t="s">
        <v>55</v>
      </c>
      <c r="C51" s="25" t="s">
        <v>46</v>
      </c>
      <c r="D51" s="21" t="s">
        <v>43</v>
      </c>
      <c r="E51" s="16" t="s">
        <v>6</v>
      </c>
      <c r="F51" s="17">
        <f>SUM(F53:F55)</f>
        <v>2608.9</v>
      </c>
      <c r="G51" s="17">
        <f t="shared" ref="G51:J51" si="9">SUM(G53:G55)</f>
        <v>2840.2</v>
      </c>
      <c r="H51" s="17">
        <f t="shared" si="9"/>
        <v>1608.6</v>
      </c>
      <c r="I51" s="17">
        <f t="shared" si="9"/>
        <v>1608.6</v>
      </c>
      <c r="J51" s="17">
        <f t="shared" si="9"/>
        <v>2700</v>
      </c>
      <c r="K51" s="17">
        <f>SUM(K53:K55)</f>
        <v>11366.300000000001</v>
      </c>
    </row>
    <row r="52" spans="1:11" ht="24" customHeight="1" x14ac:dyDescent="0.25">
      <c r="A52" s="29"/>
      <c r="B52" s="32"/>
      <c r="C52" s="26"/>
      <c r="D52" s="22"/>
      <c r="E52" s="9" t="s">
        <v>7</v>
      </c>
      <c r="F52" s="11"/>
      <c r="G52" s="11"/>
      <c r="H52" s="11"/>
      <c r="I52" s="11"/>
      <c r="J52" s="11"/>
      <c r="K52" s="11"/>
    </row>
    <row r="53" spans="1:11" ht="38.4" customHeight="1" x14ac:dyDescent="0.25">
      <c r="A53" s="29"/>
      <c r="B53" s="32"/>
      <c r="C53" s="26"/>
      <c r="D53" s="22"/>
      <c r="E53" s="9" t="s">
        <v>8</v>
      </c>
      <c r="F53" s="11">
        <f>F58+F68</f>
        <v>0</v>
      </c>
      <c r="G53" s="11">
        <f t="shared" ref="G53:K53" si="10">G58+G68</f>
        <v>0</v>
      </c>
      <c r="H53" s="11">
        <f t="shared" si="10"/>
        <v>0</v>
      </c>
      <c r="I53" s="11">
        <f t="shared" si="10"/>
        <v>0</v>
      </c>
      <c r="J53" s="11">
        <f t="shared" si="10"/>
        <v>0</v>
      </c>
      <c r="K53" s="11">
        <f t="shared" si="10"/>
        <v>0</v>
      </c>
    </row>
    <row r="54" spans="1:11" ht="32.4" customHeight="1" x14ac:dyDescent="0.25">
      <c r="A54" s="29"/>
      <c r="B54" s="32"/>
      <c r="C54" s="26"/>
      <c r="D54" s="22"/>
      <c r="E54" s="9" t="s">
        <v>9</v>
      </c>
      <c r="F54" s="11">
        <f>F59+F69</f>
        <v>0</v>
      </c>
      <c r="G54" s="11">
        <f t="shared" ref="G54:J54" si="11">G59+G69</f>
        <v>81.5</v>
      </c>
      <c r="H54" s="11">
        <f t="shared" si="11"/>
        <v>0</v>
      </c>
      <c r="I54" s="11">
        <f t="shared" si="11"/>
        <v>0</v>
      </c>
      <c r="J54" s="11">
        <f t="shared" si="11"/>
        <v>0</v>
      </c>
      <c r="K54" s="11">
        <f>K59+K69+K64</f>
        <v>81.5</v>
      </c>
    </row>
    <row r="55" spans="1:11" ht="82.95" customHeight="1" x14ac:dyDescent="0.25">
      <c r="A55" s="30"/>
      <c r="B55" s="33"/>
      <c r="C55" s="27"/>
      <c r="D55" s="22"/>
      <c r="E55" s="9" t="s">
        <v>27</v>
      </c>
      <c r="F55" s="11">
        <f>F60+F70+F65</f>
        <v>2608.9</v>
      </c>
      <c r="G55" s="11">
        <f>G60+G70+G65</f>
        <v>2758.7</v>
      </c>
      <c r="H55" s="11">
        <f>H60+H70+H65</f>
        <v>1608.6</v>
      </c>
      <c r="I55" s="11">
        <f>I60+I70+I65</f>
        <v>1608.6</v>
      </c>
      <c r="J55" s="11">
        <f>J60+J70+J65</f>
        <v>2700</v>
      </c>
      <c r="K55" s="11">
        <f>K60+K65+K70</f>
        <v>11284.800000000001</v>
      </c>
    </row>
    <row r="56" spans="1:11" ht="18" customHeight="1" x14ac:dyDescent="0.25">
      <c r="A56" s="40" t="s">
        <v>17</v>
      </c>
      <c r="B56" s="48" t="s">
        <v>56</v>
      </c>
      <c r="C56" s="37" t="s">
        <v>41</v>
      </c>
      <c r="D56" s="22"/>
      <c r="E56" s="14" t="s">
        <v>6</v>
      </c>
      <c r="F56" s="15">
        <f>SUM(F58:F60)</f>
        <v>1858.9</v>
      </c>
      <c r="G56" s="15">
        <f>SUM(G58:G60)</f>
        <v>2008.7</v>
      </c>
      <c r="H56" s="15">
        <f>SUM(H58:H60)</f>
        <v>1508.6</v>
      </c>
      <c r="I56" s="15">
        <f t="shared" ref="I56:J56" si="12">SUM(I58:I60)</f>
        <v>1508.6</v>
      </c>
      <c r="J56" s="15">
        <f t="shared" si="12"/>
        <v>1900</v>
      </c>
      <c r="K56" s="15">
        <f>SUM(K58:K60)</f>
        <v>8784.8000000000011</v>
      </c>
    </row>
    <row r="57" spans="1:11" ht="12.6" customHeight="1" x14ac:dyDescent="0.25">
      <c r="A57" s="41"/>
      <c r="B57" s="49"/>
      <c r="C57" s="38"/>
      <c r="D57" s="22"/>
      <c r="E57" s="10" t="s">
        <v>7</v>
      </c>
      <c r="F57" s="12"/>
      <c r="G57" s="12"/>
      <c r="H57" s="12"/>
      <c r="I57" s="12"/>
      <c r="J57" s="12"/>
      <c r="K57" s="12"/>
    </row>
    <row r="58" spans="1:11" ht="27.6" customHeight="1" x14ac:dyDescent="0.25">
      <c r="A58" s="41"/>
      <c r="B58" s="49"/>
      <c r="C58" s="38"/>
      <c r="D58" s="22"/>
      <c r="E58" s="10" t="s">
        <v>8</v>
      </c>
      <c r="F58" s="12">
        <v>0</v>
      </c>
      <c r="G58" s="12">
        <v>0</v>
      </c>
      <c r="H58" s="12">
        <v>0</v>
      </c>
      <c r="I58" s="12">
        <v>0</v>
      </c>
      <c r="J58" s="12">
        <v>0</v>
      </c>
      <c r="K58" s="12">
        <f>SUM(F58:J58)</f>
        <v>0</v>
      </c>
    </row>
    <row r="59" spans="1:11" ht="27" customHeight="1" x14ac:dyDescent="0.25">
      <c r="A59" s="41"/>
      <c r="B59" s="49"/>
      <c r="C59" s="38"/>
      <c r="D59" s="22"/>
      <c r="E59" s="10" t="s">
        <v>9</v>
      </c>
      <c r="F59" s="12">
        <v>0</v>
      </c>
      <c r="G59" s="12">
        <v>0</v>
      </c>
      <c r="H59" s="12">
        <v>0</v>
      </c>
      <c r="I59" s="12">
        <v>0</v>
      </c>
      <c r="J59" s="12">
        <v>0</v>
      </c>
      <c r="K59" s="12">
        <f>SUM(F59:J59)</f>
        <v>0</v>
      </c>
    </row>
    <row r="60" spans="1:11" ht="36.6" customHeight="1" x14ac:dyDescent="0.25">
      <c r="A60" s="42"/>
      <c r="B60" s="50"/>
      <c r="C60" s="39"/>
      <c r="D60" s="22"/>
      <c r="E60" s="10" t="s">
        <v>27</v>
      </c>
      <c r="F60" s="12">
        <v>1858.9</v>
      </c>
      <c r="G60" s="12">
        <v>2008.7</v>
      </c>
      <c r="H60" s="12">
        <v>1508.6</v>
      </c>
      <c r="I60" s="12">
        <v>1508.6</v>
      </c>
      <c r="J60" s="12">
        <v>1900</v>
      </c>
      <c r="K60" s="12">
        <f>SUM(F60:J60)</f>
        <v>8784.8000000000011</v>
      </c>
    </row>
    <row r="61" spans="1:11" ht="14.4" customHeight="1" x14ac:dyDescent="0.25">
      <c r="A61" s="40" t="s">
        <v>18</v>
      </c>
      <c r="B61" s="54" t="s">
        <v>51</v>
      </c>
      <c r="C61" s="57" t="s">
        <v>48</v>
      </c>
      <c r="D61" s="22"/>
      <c r="E61" s="14" t="s">
        <v>6</v>
      </c>
      <c r="F61" s="15">
        <f>SUM(F63:F65)</f>
        <v>600</v>
      </c>
      <c r="G61" s="15">
        <f t="shared" ref="G61:J61" si="13">SUM(G63:G65)</f>
        <v>600</v>
      </c>
      <c r="H61" s="15">
        <f t="shared" si="13"/>
        <v>0</v>
      </c>
      <c r="I61" s="15">
        <f t="shared" si="13"/>
        <v>0</v>
      </c>
      <c r="J61" s="15">
        <f t="shared" si="13"/>
        <v>600</v>
      </c>
      <c r="K61" s="15">
        <f>SUM(K63:K65)</f>
        <v>1800</v>
      </c>
    </row>
    <row r="62" spans="1:11" ht="14.4" customHeight="1" x14ac:dyDescent="0.25">
      <c r="A62" s="41"/>
      <c r="B62" s="55"/>
      <c r="C62" s="58"/>
      <c r="D62" s="22"/>
      <c r="E62" s="10" t="s">
        <v>7</v>
      </c>
      <c r="F62" s="12"/>
      <c r="G62" s="12"/>
      <c r="H62" s="12"/>
      <c r="I62" s="12"/>
      <c r="J62" s="12"/>
      <c r="K62" s="12"/>
    </row>
    <row r="63" spans="1:11" ht="29.4" customHeight="1" x14ac:dyDescent="0.25">
      <c r="A63" s="41"/>
      <c r="B63" s="55"/>
      <c r="C63" s="58"/>
      <c r="D63" s="22"/>
      <c r="E63" s="10" t="s">
        <v>8</v>
      </c>
      <c r="F63" s="12">
        <v>0</v>
      </c>
      <c r="G63" s="12">
        <v>0</v>
      </c>
      <c r="H63" s="12">
        <v>0</v>
      </c>
      <c r="I63" s="12">
        <v>0</v>
      </c>
      <c r="J63" s="12">
        <v>0</v>
      </c>
      <c r="K63" s="12">
        <f>SUM(F63:J63)</f>
        <v>0</v>
      </c>
    </row>
    <row r="64" spans="1:11" ht="30.6" customHeight="1" x14ac:dyDescent="0.25">
      <c r="A64" s="41"/>
      <c r="B64" s="55"/>
      <c r="C64" s="58"/>
      <c r="D64" s="22"/>
      <c r="E64" s="10" t="s">
        <v>9</v>
      </c>
      <c r="F64" s="12">
        <v>0</v>
      </c>
      <c r="G64" s="12">
        <v>0</v>
      </c>
      <c r="H64" s="12">
        <v>0</v>
      </c>
      <c r="I64" s="12">
        <v>0</v>
      </c>
      <c r="J64" s="12">
        <v>0</v>
      </c>
      <c r="K64" s="12">
        <f>SUM(F64:J64)</f>
        <v>0</v>
      </c>
    </row>
    <row r="65" spans="1:11" ht="14.4" customHeight="1" x14ac:dyDescent="0.25">
      <c r="A65" s="42"/>
      <c r="B65" s="56"/>
      <c r="C65" s="59"/>
      <c r="D65" s="22"/>
      <c r="E65" s="10" t="s">
        <v>27</v>
      </c>
      <c r="F65" s="12">
        <v>600</v>
      </c>
      <c r="G65" s="12">
        <v>600</v>
      </c>
      <c r="H65" s="12">
        <v>0</v>
      </c>
      <c r="I65" s="12">
        <v>0</v>
      </c>
      <c r="J65" s="12">
        <v>600</v>
      </c>
      <c r="K65" s="12">
        <f>SUM(F65:J65)</f>
        <v>1800</v>
      </c>
    </row>
    <row r="66" spans="1:11" ht="13.2" customHeight="1" x14ac:dyDescent="0.25">
      <c r="A66" s="40" t="s">
        <v>47</v>
      </c>
      <c r="B66" s="48" t="s">
        <v>50</v>
      </c>
      <c r="C66" s="37" t="s">
        <v>5</v>
      </c>
      <c r="D66" s="22"/>
      <c r="E66" s="14" t="s">
        <v>6</v>
      </c>
      <c r="F66" s="15">
        <f>SUM(F68:F70)</f>
        <v>150</v>
      </c>
      <c r="G66" s="15">
        <f t="shared" ref="G66:J66" si="14">SUM(G68:G70)</f>
        <v>231.5</v>
      </c>
      <c r="H66" s="15">
        <f t="shared" si="14"/>
        <v>100</v>
      </c>
      <c r="I66" s="15">
        <f t="shared" si="14"/>
        <v>100</v>
      </c>
      <c r="J66" s="15">
        <f t="shared" si="14"/>
        <v>200</v>
      </c>
      <c r="K66" s="15">
        <f>SUM(K68:K70)</f>
        <v>781.5</v>
      </c>
    </row>
    <row r="67" spans="1:11" x14ac:dyDescent="0.25">
      <c r="A67" s="41"/>
      <c r="B67" s="49"/>
      <c r="C67" s="38"/>
      <c r="D67" s="22"/>
      <c r="E67" s="10" t="s">
        <v>7</v>
      </c>
      <c r="F67" s="12"/>
      <c r="G67" s="12"/>
      <c r="H67" s="12"/>
      <c r="I67" s="12"/>
      <c r="J67" s="12"/>
      <c r="K67" s="12"/>
    </row>
    <row r="68" spans="1:11" ht="26.4" x14ac:dyDescent="0.25">
      <c r="A68" s="41"/>
      <c r="B68" s="49"/>
      <c r="C68" s="38"/>
      <c r="D68" s="22"/>
      <c r="E68" s="10" t="s">
        <v>8</v>
      </c>
      <c r="F68" s="12">
        <v>0</v>
      </c>
      <c r="G68" s="12">
        <v>0</v>
      </c>
      <c r="H68" s="12">
        <v>0</v>
      </c>
      <c r="I68" s="12">
        <v>0</v>
      </c>
      <c r="J68" s="12">
        <v>0</v>
      </c>
      <c r="K68" s="12">
        <f>SUM(F68:J68)</f>
        <v>0</v>
      </c>
    </row>
    <row r="69" spans="1:11" ht="26.4" x14ac:dyDescent="0.25">
      <c r="A69" s="41"/>
      <c r="B69" s="49"/>
      <c r="C69" s="38"/>
      <c r="D69" s="22"/>
      <c r="E69" s="10" t="s">
        <v>9</v>
      </c>
      <c r="F69" s="12"/>
      <c r="G69" s="12">
        <v>81.5</v>
      </c>
      <c r="H69" s="12"/>
      <c r="I69" s="12"/>
      <c r="J69" s="12"/>
      <c r="K69" s="12">
        <f>SUM(F69:J69)</f>
        <v>81.5</v>
      </c>
    </row>
    <row r="70" spans="1:11" x14ac:dyDescent="0.25">
      <c r="A70" s="42"/>
      <c r="B70" s="50"/>
      <c r="C70" s="39"/>
      <c r="D70" s="23"/>
      <c r="E70" s="10" t="s">
        <v>27</v>
      </c>
      <c r="F70" s="12">
        <v>150</v>
      </c>
      <c r="G70" s="12">
        <v>150</v>
      </c>
      <c r="H70" s="12">
        <v>100</v>
      </c>
      <c r="I70" s="12">
        <v>100</v>
      </c>
      <c r="J70" s="12">
        <v>200</v>
      </c>
      <c r="K70" s="12">
        <f>SUM(F70:J70)</f>
        <v>700</v>
      </c>
    </row>
    <row r="71" spans="1:11" ht="13.95" customHeight="1" x14ac:dyDescent="0.3">
      <c r="A71" s="28" t="s">
        <v>29</v>
      </c>
      <c r="B71" s="31" t="s">
        <v>50</v>
      </c>
      <c r="C71" s="25" t="s">
        <v>33</v>
      </c>
      <c r="D71" s="21" t="s">
        <v>37</v>
      </c>
      <c r="E71" s="16" t="s">
        <v>6</v>
      </c>
      <c r="F71" s="17">
        <f>SUM(F73:F75)</f>
        <v>9576.7000000000007</v>
      </c>
      <c r="G71" s="17">
        <f t="shared" ref="G71:J71" si="15">SUM(G73:G75)</f>
        <v>14929.9</v>
      </c>
      <c r="H71" s="17">
        <f t="shared" si="15"/>
        <v>17170.400000000001</v>
      </c>
      <c r="I71" s="17">
        <f t="shared" si="15"/>
        <v>17170.400000000001</v>
      </c>
      <c r="J71" s="17">
        <f t="shared" si="15"/>
        <v>11437.1</v>
      </c>
      <c r="K71" s="17">
        <f>SUM(K73:K75)</f>
        <v>70284.5</v>
      </c>
    </row>
    <row r="72" spans="1:11" x14ac:dyDescent="0.25">
      <c r="A72" s="29"/>
      <c r="B72" s="32"/>
      <c r="C72" s="26"/>
      <c r="D72" s="22"/>
      <c r="E72" s="9" t="s">
        <v>7</v>
      </c>
      <c r="F72" s="11"/>
      <c r="G72" s="11"/>
      <c r="H72" s="11"/>
      <c r="I72" s="11"/>
      <c r="J72" s="11"/>
      <c r="K72" s="11"/>
    </row>
    <row r="73" spans="1:11" ht="26.4" x14ac:dyDescent="0.25">
      <c r="A73" s="29"/>
      <c r="B73" s="32"/>
      <c r="C73" s="26"/>
      <c r="D73" s="22"/>
      <c r="E73" s="9" t="s">
        <v>8</v>
      </c>
      <c r="F73" s="11">
        <f>F78</f>
        <v>0</v>
      </c>
      <c r="G73" s="11">
        <f t="shared" ref="G73:K73" si="16">G78</f>
        <v>0</v>
      </c>
      <c r="H73" s="11">
        <f t="shared" si="16"/>
        <v>0</v>
      </c>
      <c r="I73" s="11">
        <f t="shared" si="16"/>
        <v>0</v>
      </c>
      <c r="J73" s="11">
        <f t="shared" si="16"/>
        <v>0</v>
      </c>
      <c r="K73" s="11">
        <f t="shared" si="16"/>
        <v>0</v>
      </c>
    </row>
    <row r="74" spans="1:11" ht="26.4" x14ac:dyDescent="0.25">
      <c r="A74" s="29"/>
      <c r="B74" s="32"/>
      <c r="C74" s="26"/>
      <c r="D74" s="22"/>
      <c r="E74" s="9" t="s">
        <v>9</v>
      </c>
      <c r="F74" s="11">
        <f>F79</f>
        <v>9576.7000000000007</v>
      </c>
      <c r="G74" s="11">
        <f t="shared" ref="G74:K74" si="17">G79</f>
        <v>14929.9</v>
      </c>
      <c r="H74" s="11">
        <f t="shared" si="17"/>
        <v>17170.400000000001</v>
      </c>
      <c r="I74" s="11">
        <f t="shared" si="17"/>
        <v>17170.400000000001</v>
      </c>
      <c r="J74" s="11">
        <f t="shared" si="17"/>
        <v>11437.1</v>
      </c>
      <c r="K74" s="11">
        <f t="shared" si="17"/>
        <v>70284.5</v>
      </c>
    </row>
    <row r="75" spans="1:11" ht="45.6" customHeight="1" x14ac:dyDescent="0.25">
      <c r="A75" s="30"/>
      <c r="B75" s="33"/>
      <c r="C75" s="27"/>
      <c r="D75" s="22"/>
      <c r="E75" s="9" t="s">
        <v>27</v>
      </c>
      <c r="F75" s="11">
        <f>F80</f>
        <v>0</v>
      </c>
      <c r="G75" s="11">
        <f t="shared" ref="G75:K75" si="18">G80</f>
        <v>0</v>
      </c>
      <c r="H75" s="11">
        <f t="shared" si="18"/>
        <v>0</v>
      </c>
      <c r="I75" s="11">
        <f t="shared" si="18"/>
        <v>0</v>
      </c>
      <c r="J75" s="11">
        <f t="shared" si="18"/>
        <v>0</v>
      </c>
      <c r="K75" s="11">
        <f t="shared" si="18"/>
        <v>0</v>
      </c>
    </row>
    <row r="76" spans="1:11" ht="13.2" customHeight="1" x14ac:dyDescent="0.25">
      <c r="A76" s="40" t="s">
        <v>30</v>
      </c>
      <c r="B76" s="48" t="s">
        <v>50</v>
      </c>
      <c r="C76" s="37" t="s">
        <v>49</v>
      </c>
      <c r="D76" s="22"/>
      <c r="E76" s="14" t="s">
        <v>6</v>
      </c>
      <c r="F76" s="15">
        <f>SUM(F78:F80)</f>
        <v>9576.7000000000007</v>
      </c>
      <c r="G76" s="15">
        <f t="shared" ref="G76:J76" si="19">SUM(G78:G80)</f>
        <v>14929.9</v>
      </c>
      <c r="H76" s="15">
        <f t="shared" si="19"/>
        <v>17170.400000000001</v>
      </c>
      <c r="I76" s="15">
        <f t="shared" si="19"/>
        <v>17170.400000000001</v>
      </c>
      <c r="J76" s="15">
        <f t="shared" si="19"/>
        <v>11437.1</v>
      </c>
      <c r="K76" s="15">
        <f>SUM(K78:K80)</f>
        <v>70284.5</v>
      </c>
    </row>
    <row r="77" spans="1:11" x14ac:dyDescent="0.25">
      <c r="A77" s="41"/>
      <c r="B77" s="49"/>
      <c r="C77" s="38"/>
      <c r="D77" s="22"/>
      <c r="E77" s="10" t="s">
        <v>7</v>
      </c>
      <c r="F77" s="12"/>
      <c r="G77" s="12"/>
      <c r="H77" s="12"/>
      <c r="I77" s="12"/>
      <c r="J77" s="12"/>
      <c r="K77" s="12"/>
    </row>
    <row r="78" spans="1:11" ht="26.4" x14ac:dyDescent="0.25">
      <c r="A78" s="41"/>
      <c r="B78" s="49"/>
      <c r="C78" s="38"/>
      <c r="D78" s="22"/>
      <c r="E78" s="10" t="s">
        <v>8</v>
      </c>
      <c r="F78" s="12">
        <v>0</v>
      </c>
      <c r="G78" s="12">
        <v>0</v>
      </c>
      <c r="H78" s="12">
        <v>0</v>
      </c>
      <c r="I78" s="12">
        <v>0</v>
      </c>
      <c r="J78" s="12">
        <v>0</v>
      </c>
      <c r="K78" s="12">
        <f>SUM(F78:J78)</f>
        <v>0</v>
      </c>
    </row>
    <row r="79" spans="1:11" ht="26.4" x14ac:dyDescent="0.25">
      <c r="A79" s="41"/>
      <c r="B79" s="49"/>
      <c r="C79" s="38"/>
      <c r="D79" s="22"/>
      <c r="E79" s="10" t="s">
        <v>9</v>
      </c>
      <c r="F79" s="12">
        <v>9576.7000000000007</v>
      </c>
      <c r="G79" s="12">
        <v>14929.9</v>
      </c>
      <c r="H79" s="12">
        <v>17170.400000000001</v>
      </c>
      <c r="I79" s="12">
        <v>17170.400000000001</v>
      </c>
      <c r="J79" s="12">
        <v>11437.1</v>
      </c>
      <c r="K79" s="12">
        <f>SUM(F79:J79)</f>
        <v>70284.5</v>
      </c>
    </row>
    <row r="80" spans="1:11" x14ac:dyDescent="0.25">
      <c r="A80" s="42"/>
      <c r="B80" s="50"/>
      <c r="C80" s="39"/>
      <c r="D80" s="23"/>
      <c r="E80" s="10" t="s">
        <v>27</v>
      </c>
      <c r="F80" s="12">
        <v>0</v>
      </c>
      <c r="G80" s="12">
        <v>0</v>
      </c>
      <c r="H80" s="12">
        <v>0</v>
      </c>
      <c r="I80" s="12">
        <v>0</v>
      </c>
      <c r="J80" s="12">
        <v>0</v>
      </c>
      <c r="K80" s="12">
        <f>SUM(F80:J80)</f>
        <v>0</v>
      </c>
    </row>
    <row r="81" spans="1:11" ht="21.6" customHeight="1" x14ac:dyDescent="0.3">
      <c r="A81" s="28" t="s">
        <v>19</v>
      </c>
      <c r="B81" s="31" t="s">
        <v>50</v>
      </c>
      <c r="C81" s="25" t="s">
        <v>34</v>
      </c>
      <c r="D81" s="21" t="s">
        <v>45</v>
      </c>
      <c r="E81" s="16" t="s">
        <v>6</v>
      </c>
      <c r="F81" s="17">
        <f>SUM(F83:F85)</f>
        <v>17475.400000000001</v>
      </c>
      <c r="G81" s="17">
        <f>SUM(G83:G85)</f>
        <v>16497</v>
      </c>
      <c r="H81" s="17">
        <f t="shared" ref="H81:J81" si="20">SUM(H83:H85)</f>
        <v>14403.3</v>
      </c>
      <c r="I81" s="17">
        <f t="shared" si="20"/>
        <v>14183</v>
      </c>
      <c r="J81" s="17">
        <f t="shared" si="20"/>
        <v>8983.9</v>
      </c>
      <c r="K81" s="17">
        <f>SUM(K83:K85)</f>
        <v>71542.599999999991</v>
      </c>
    </row>
    <row r="82" spans="1:11" x14ac:dyDescent="0.25">
      <c r="A82" s="29"/>
      <c r="B82" s="32"/>
      <c r="C82" s="26"/>
      <c r="D82" s="22"/>
      <c r="E82" s="9" t="s">
        <v>7</v>
      </c>
      <c r="F82" s="11"/>
      <c r="G82" s="11"/>
      <c r="H82" s="11"/>
      <c r="I82" s="11"/>
      <c r="J82" s="11"/>
      <c r="K82" s="11"/>
    </row>
    <row r="83" spans="1:11" ht="26.4" x14ac:dyDescent="0.25">
      <c r="A83" s="29"/>
      <c r="B83" s="32"/>
      <c r="C83" s="26"/>
      <c r="D83" s="22"/>
      <c r="E83" s="9" t="s">
        <v>8</v>
      </c>
      <c r="F83" s="11">
        <v>0</v>
      </c>
      <c r="G83" s="11">
        <v>0</v>
      </c>
      <c r="H83" s="11">
        <v>0</v>
      </c>
      <c r="I83" s="11">
        <v>0</v>
      </c>
      <c r="J83" s="11">
        <v>0</v>
      </c>
      <c r="K83" s="11">
        <f>SUM(F83:J83)</f>
        <v>0</v>
      </c>
    </row>
    <row r="84" spans="1:11" ht="26.4" x14ac:dyDescent="0.25">
      <c r="A84" s="29"/>
      <c r="B84" s="32"/>
      <c r="C84" s="26"/>
      <c r="D84" s="22"/>
      <c r="E84" s="9" t="s">
        <v>9</v>
      </c>
      <c r="F84" s="11">
        <v>0</v>
      </c>
      <c r="G84" s="11">
        <v>0</v>
      </c>
      <c r="H84" s="11">
        <v>0</v>
      </c>
      <c r="I84" s="11">
        <v>0</v>
      </c>
      <c r="J84" s="11">
        <v>0</v>
      </c>
      <c r="K84" s="11">
        <f>SUM(F84:J84)</f>
        <v>0</v>
      </c>
    </row>
    <row r="85" spans="1:11" ht="21" customHeight="1" x14ac:dyDescent="0.25">
      <c r="A85" s="30"/>
      <c r="B85" s="33"/>
      <c r="C85" s="27"/>
      <c r="D85" s="23"/>
      <c r="E85" s="9" t="s">
        <v>27</v>
      </c>
      <c r="F85" s="11">
        <v>17475.400000000001</v>
      </c>
      <c r="G85" s="11">
        <v>16497</v>
      </c>
      <c r="H85" s="11">
        <v>14403.3</v>
      </c>
      <c r="I85" s="11">
        <v>14183</v>
      </c>
      <c r="J85" s="11">
        <v>8983.9</v>
      </c>
      <c r="K85" s="11">
        <f>SUM(F85:J85)</f>
        <v>71542.599999999991</v>
      </c>
    </row>
    <row r="86" spans="1:11" ht="13.8" x14ac:dyDescent="0.3">
      <c r="A86" s="28"/>
      <c r="B86" s="31" t="s">
        <v>20</v>
      </c>
      <c r="C86" s="34"/>
      <c r="D86" s="25"/>
      <c r="E86" s="16" t="s">
        <v>6</v>
      </c>
      <c r="F86" s="17">
        <f>SUM(F88:F90)</f>
        <v>56633.8</v>
      </c>
      <c r="G86" s="17">
        <f t="shared" ref="G86:J86" si="21">SUM(G88:G90)</f>
        <v>59991.3</v>
      </c>
      <c r="H86" s="17">
        <f t="shared" si="21"/>
        <v>59696.299999999996</v>
      </c>
      <c r="I86" s="17">
        <f t="shared" si="21"/>
        <v>59476</v>
      </c>
      <c r="J86" s="17">
        <f t="shared" si="21"/>
        <v>48584.1</v>
      </c>
      <c r="K86" s="17">
        <f>SUM(K88:K90)</f>
        <v>284381.49999999994</v>
      </c>
    </row>
    <row r="87" spans="1:11" x14ac:dyDescent="0.25">
      <c r="A87" s="29"/>
      <c r="B87" s="32"/>
      <c r="C87" s="35"/>
      <c r="D87" s="26"/>
      <c r="E87" s="9" t="s">
        <v>7</v>
      </c>
      <c r="F87" s="11"/>
      <c r="G87" s="11"/>
      <c r="H87" s="11"/>
      <c r="I87" s="11"/>
      <c r="J87" s="11"/>
      <c r="K87" s="11"/>
    </row>
    <row r="88" spans="1:11" ht="26.4" x14ac:dyDescent="0.25">
      <c r="A88" s="29"/>
      <c r="B88" s="32"/>
      <c r="C88" s="35"/>
      <c r="D88" s="26"/>
      <c r="E88" s="9" t="s">
        <v>8</v>
      </c>
      <c r="F88" s="11">
        <f t="shared" ref="F88:K90" si="22">F13+F53+F73+F83</f>
        <v>0</v>
      </c>
      <c r="G88" s="11">
        <f t="shared" si="22"/>
        <v>0</v>
      </c>
      <c r="H88" s="11">
        <f t="shared" si="22"/>
        <v>0</v>
      </c>
      <c r="I88" s="11">
        <f t="shared" si="22"/>
        <v>0</v>
      </c>
      <c r="J88" s="11">
        <f t="shared" si="22"/>
        <v>0</v>
      </c>
      <c r="K88" s="11">
        <f t="shared" si="22"/>
        <v>0</v>
      </c>
    </row>
    <row r="89" spans="1:11" ht="26.4" x14ac:dyDescent="0.25">
      <c r="A89" s="29"/>
      <c r="B89" s="32"/>
      <c r="C89" s="35"/>
      <c r="D89" s="26"/>
      <c r="E89" s="9" t="s">
        <v>9</v>
      </c>
      <c r="F89" s="11">
        <f t="shared" si="22"/>
        <v>9576.7000000000007</v>
      </c>
      <c r="G89" s="11">
        <f t="shared" si="22"/>
        <v>15011.4</v>
      </c>
      <c r="H89" s="11">
        <f t="shared" si="22"/>
        <v>17170.400000000001</v>
      </c>
      <c r="I89" s="11">
        <f t="shared" si="22"/>
        <v>17170.400000000001</v>
      </c>
      <c r="J89" s="11">
        <f t="shared" si="22"/>
        <v>11437.1</v>
      </c>
      <c r="K89" s="11">
        <f t="shared" si="22"/>
        <v>70366</v>
      </c>
    </row>
    <row r="90" spans="1:11" x14ac:dyDescent="0.25">
      <c r="A90" s="30"/>
      <c r="B90" s="33"/>
      <c r="C90" s="36"/>
      <c r="D90" s="27"/>
      <c r="E90" s="9" t="s">
        <v>27</v>
      </c>
      <c r="F90" s="11">
        <f>F15+F55+F75+F85</f>
        <v>47057.100000000006</v>
      </c>
      <c r="G90" s="11">
        <f t="shared" si="22"/>
        <v>44979.9</v>
      </c>
      <c r="H90" s="11">
        <f t="shared" si="22"/>
        <v>42525.899999999994</v>
      </c>
      <c r="I90" s="11">
        <f t="shared" si="22"/>
        <v>42305.599999999999</v>
      </c>
      <c r="J90" s="11">
        <f t="shared" si="22"/>
        <v>37147</v>
      </c>
      <c r="K90" s="11">
        <f t="shared" si="22"/>
        <v>214015.49999999994</v>
      </c>
    </row>
    <row r="92" spans="1:11" x14ac:dyDescent="0.25">
      <c r="A92" s="24" t="s">
        <v>35</v>
      </c>
      <c r="B92" s="24"/>
      <c r="C92" s="24"/>
      <c r="D92" s="24"/>
      <c r="E92" s="24"/>
      <c r="F92" s="24"/>
      <c r="G92" s="24"/>
      <c r="H92" s="24"/>
      <c r="I92" s="24"/>
      <c r="J92" s="24"/>
      <c r="K92" s="24"/>
    </row>
  </sheetData>
  <mergeCells count="62">
    <mergeCell ref="C16:C20"/>
    <mergeCell ref="H1:K1"/>
    <mergeCell ref="H2:K2"/>
    <mergeCell ref="A6:K6"/>
    <mergeCell ref="D8:D9"/>
    <mergeCell ref="B16:B20"/>
    <mergeCell ref="A8:A9"/>
    <mergeCell ref="B8:B9"/>
    <mergeCell ref="C8:C9"/>
    <mergeCell ref="A11:A15"/>
    <mergeCell ref="B11:B15"/>
    <mergeCell ref="C11:C15"/>
    <mergeCell ref="E3:K3"/>
    <mergeCell ref="A16:A20"/>
    <mergeCell ref="B66:B70"/>
    <mergeCell ref="A21:A35"/>
    <mergeCell ref="C21:C30"/>
    <mergeCell ref="C31:C35"/>
    <mergeCell ref="B31:B35"/>
    <mergeCell ref="B21:B25"/>
    <mergeCell ref="B26:B30"/>
    <mergeCell ref="C66:C70"/>
    <mergeCell ref="C51:C55"/>
    <mergeCell ref="A56:A60"/>
    <mergeCell ref="B56:B60"/>
    <mergeCell ref="C56:C60"/>
    <mergeCell ref="A61:A65"/>
    <mergeCell ref="B61:B65"/>
    <mergeCell ref="C61:C65"/>
    <mergeCell ref="A51:A55"/>
    <mergeCell ref="A76:A80"/>
    <mergeCell ref="F4:K4"/>
    <mergeCell ref="E8:E9"/>
    <mergeCell ref="F8:K8"/>
    <mergeCell ref="C36:C40"/>
    <mergeCell ref="A41:A45"/>
    <mergeCell ref="B41:B45"/>
    <mergeCell ref="C41:C45"/>
    <mergeCell ref="A46:A50"/>
    <mergeCell ref="B46:B50"/>
    <mergeCell ref="C46:C50"/>
    <mergeCell ref="A36:A40"/>
    <mergeCell ref="B36:B40"/>
    <mergeCell ref="B76:B80"/>
    <mergeCell ref="B51:B55"/>
    <mergeCell ref="A66:A70"/>
    <mergeCell ref="D71:D80"/>
    <mergeCell ref="D51:D70"/>
    <mergeCell ref="D11:D50"/>
    <mergeCell ref="A92:K92"/>
    <mergeCell ref="D81:D85"/>
    <mergeCell ref="D86:D90"/>
    <mergeCell ref="A86:A90"/>
    <mergeCell ref="B86:B90"/>
    <mergeCell ref="C86:C90"/>
    <mergeCell ref="A71:A75"/>
    <mergeCell ref="B71:B75"/>
    <mergeCell ref="C71:C75"/>
    <mergeCell ref="A81:A85"/>
    <mergeCell ref="B81:B85"/>
    <mergeCell ref="C81:C85"/>
    <mergeCell ref="C76:C80"/>
  </mergeCells>
  <pageMargins left="0.35433070866141736" right="0.23622047244094491" top="0.35433070866141736" bottom="0.35433070866141736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исп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2024-01-15T06:55:15Z</dcterms:modified>
</cp:coreProperties>
</file>