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Лист1!$A$8:$H$964</definedName>
    <definedName name="_xlnm.Print_Titles" localSheetId="0">Лист1!$6:$7</definedName>
  </definedNames>
  <calcPr calcId="152511"/>
</workbook>
</file>

<file path=xl/calcChain.xml><?xml version="1.0" encoding="utf-8"?>
<calcChain xmlns="http://schemas.openxmlformats.org/spreadsheetml/2006/main">
  <c r="G527" i="1" l="1"/>
  <c r="G530" i="1"/>
  <c r="G534" i="1"/>
  <c r="H534" i="1"/>
  <c r="H532" i="1"/>
  <c r="G532" i="1"/>
  <c r="H499" i="1"/>
  <c r="G499" i="1"/>
  <c r="H287" i="1"/>
  <c r="G287" i="1"/>
  <c r="H482" i="1"/>
  <c r="H481" i="1" s="1"/>
  <c r="G482" i="1"/>
  <c r="G481" i="1" s="1"/>
  <c r="H469" i="1"/>
  <c r="G469" i="1"/>
  <c r="H254" i="1"/>
  <c r="G254" i="1"/>
  <c r="H609" i="1"/>
  <c r="G609" i="1"/>
  <c r="H591" i="1"/>
  <c r="G591" i="1"/>
  <c r="H589" i="1" l="1"/>
  <c r="G589" i="1"/>
  <c r="H919" i="1" l="1"/>
  <c r="G919" i="1"/>
  <c r="H159" i="1"/>
  <c r="H158" i="1" s="1"/>
  <c r="G159" i="1"/>
  <c r="G158" i="1" s="1"/>
  <c r="G32" i="1" l="1"/>
  <c r="H32" i="1"/>
  <c r="G112" i="1"/>
  <c r="H112" i="1"/>
  <c r="H125" i="1"/>
  <c r="G125" i="1"/>
  <c r="H213" i="1"/>
  <c r="G213" i="1"/>
  <c r="G283" i="1"/>
  <c r="H283" i="1"/>
  <c r="H377" i="1"/>
  <c r="G377" i="1"/>
  <c r="H794" i="1"/>
  <c r="G794" i="1"/>
  <c r="G877" i="1"/>
  <c r="H877" i="1"/>
  <c r="H585" i="1" l="1"/>
  <c r="G585" i="1"/>
  <c r="H583" i="1"/>
  <c r="G583" i="1"/>
  <c r="H25" i="1" l="1"/>
  <c r="H24" i="1" s="1"/>
  <c r="H23" i="1" s="1"/>
  <c r="H22" i="1" s="1"/>
  <c r="H21" i="1" s="1"/>
  <c r="H20" i="1" s="1"/>
  <c r="G25" i="1"/>
  <c r="G24" i="1" s="1"/>
  <c r="G23" i="1" s="1"/>
  <c r="G22" i="1" s="1"/>
  <c r="G21" i="1" s="1"/>
  <c r="G20" i="1" s="1"/>
  <c r="H60" i="1"/>
  <c r="G60" i="1"/>
  <c r="H59" i="1" l="1"/>
  <c r="G59" i="1"/>
  <c r="H960" i="1"/>
  <c r="H959" i="1" s="1"/>
  <c r="H958" i="1" s="1"/>
  <c r="H957" i="1" s="1"/>
  <c r="H956" i="1" s="1"/>
  <c r="G960" i="1"/>
  <c r="G959" i="1" s="1"/>
  <c r="G958" i="1" s="1"/>
  <c r="G957" i="1" s="1"/>
  <c r="G956" i="1" s="1"/>
  <c r="H954" i="1"/>
  <c r="H953" i="1" s="1"/>
  <c r="G954" i="1"/>
  <c r="G953" i="1" s="1"/>
  <c r="H951" i="1"/>
  <c r="H950" i="1" s="1"/>
  <c r="G951" i="1"/>
  <c r="G950" i="1" s="1"/>
  <c r="H944" i="1"/>
  <c r="H943" i="1" s="1"/>
  <c r="H942" i="1" s="1"/>
  <c r="G944" i="1"/>
  <c r="G943" i="1" s="1"/>
  <c r="G942" i="1" s="1"/>
  <c r="H939" i="1"/>
  <c r="G939" i="1"/>
  <c r="H937" i="1"/>
  <c r="G937" i="1"/>
  <c r="H934" i="1"/>
  <c r="H933" i="1" s="1"/>
  <c r="G934" i="1"/>
  <c r="G933" i="1" s="1"/>
  <c r="H926" i="1"/>
  <c r="H925" i="1" s="1"/>
  <c r="G926" i="1"/>
  <c r="G925" i="1" s="1"/>
  <c r="H923" i="1"/>
  <c r="H922" i="1" s="1"/>
  <c r="H921" i="1" s="1"/>
  <c r="G923" i="1"/>
  <c r="G922" i="1" s="1"/>
  <c r="G921" i="1" s="1"/>
  <c r="H917" i="1"/>
  <c r="H916" i="1" s="1"/>
  <c r="G917" i="1"/>
  <c r="G916" i="1" s="1"/>
  <c r="H912" i="1"/>
  <c r="H911" i="1" s="1"/>
  <c r="G912" i="1"/>
  <c r="G911" i="1" s="1"/>
  <c r="H909" i="1"/>
  <c r="G909" i="1"/>
  <c r="H907" i="1"/>
  <c r="H906" i="1" s="1"/>
  <c r="G907" i="1"/>
  <c r="G906" i="1" s="1"/>
  <c r="H904" i="1"/>
  <c r="H903" i="1" s="1"/>
  <c r="G904" i="1"/>
  <c r="G903" i="1" s="1"/>
  <c r="H898" i="1"/>
  <c r="G898" i="1"/>
  <c r="H896" i="1"/>
  <c r="H895" i="1" s="1"/>
  <c r="G896" i="1"/>
  <c r="G895" i="1" s="1"/>
  <c r="H889" i="1"/>
  <c r="H888" i="1" s="1"/>
  <c r="H887" i="1" s="1"/>
  <c r="H886" i="1" s="1"/>
  <c r="H885" i="1" s="1"/>
  <c r="G889" i="1"/>
  <c r="G888" i="1" s="1"/>
  <c r="G887" i="1" s="1"/>
  <c r="G886" i="1" s="1"/>
  <c r="G885" i="1" s="1"/>
  <c r="H883" i="1"/>
  <c r="H882" i="1" s="1"/>
  <c r="G883" i="1"/>
  <c r="G882" i="1" s="1"/>
  <c r="H876" i="1"/>
  <c r="G876" i="1"/>
  <c r="H874" i="1"/>
  <c r="H873" i="1" s="1"/>
  <c r="G874" i="1"/>
  <c r="G873" i="1" s="1"/>
  <c r="H869" i="1"/>
  <c r="H868" i="1" s="1"/>
  <c r="G869" i="1"/>
  <c r="G868" i="1" s="1"/>
  <c r="H866" i="1"/>
  <c r="G866" i="1"/>
  <c r="H863" i="1"/>
  <c r="H862" i="1" s="1"/>
  <c r="G863" i="1"/>
  <c r="G862" i="1" s="1"/>
  <c r="H856" i="1"/>
  <c r="H855" i="1" s="1"/>
  <c r="H854" i="1" s="1"/>
  <c r="H853" i="1" s="1"/>
  <c r="H852" i="1" s="1"/>
  <c r="G856" i="1"/>
  <c r="G855" i="1" s="1"/>
  <c r="G854" i="1" s="1"/>
  <c r="G853" i="1" s="1"/>
  <c r="G852" i="1" s="1"/>
  <c r="H850" i="1"/>
  <c r="G850" i="1"/>
  <c r="H848" i="1"/>
  <c r="G848" i="1"/>
  <c r="H841" i="1"/>
  <c r="H840" i="1" s="1"/>
  <c r="H839" i="1" s="1"/>
  <c r="G841" i="1"/>
  <c r="G840" i="1" s="1"/>
  <c r="G839" i="1" s="1"/>
  <c r="H837" i="1"/>
  <c r="G837" i="1"/>
  <c r="H835" i="1"/>
  <c r="G835" i="1"/>
  <c r="H831" i="1"/>
  <c r="G831" i="1"/>
  <c r="H829" i="1"/>
  <c r="G829" i="1"/>
  <c r="H827" i="1"/>
  <c r="G827" i="1"/>
  <c r="H824" i="1"/>
  <c r="G824" i="1"/>
  <c r="H822" i="1"/>
  <c r="G822" i="1"/>
  <c r="H819" i="1"/>
  <c r="H818" i="1" s="1"/>
  <c r="G819" i="1"/>
  <c r="G818" i="1" s="1"/>
  <c r="H815" i="1"/>
  <c r="H814" i="1" s="1"/>
  <c r="G815" i="1"/>
  <c r="G814" i="1" s="1"/>
  <c r="H812" i="1"/>
  <c r="H811" i="1" s="1"/>
  <c r="G812" i="1"/>
  <c r="G811" i="1" s="1"/>
  <c r="H809" i="1"/>
  <c r="H808" i="1" s="1"/>
  <c r="G809" i="1"/>
  <c r="G808" i="1" s="1"/>
  <c r="H805" i="1"/>
  <c r="G805" i="1"/>
  <c r="H801" i="1"/>
  <c r="H800" i="1" s="1"/>
  <c r="G801" i="1"/>
  <c r="G800" i="1" s="1"/>
  <c r="H796" i="1"/>
  <c r="G796" i="1"/>
  <c r="H791" i="1"/>
  <c r="H790" i="1" s="1"/>
  <c r="G791" i="1"/>
  <c r="G790" i="1" s="1"/>
  <c r="H788" i="1"/>
  <c r="H787" i="1" s="1"/>
  <c r="G788" i="1"/>
  <c r="G787" i="1" s="1"/>
  <c r="H781" i="1"/>
  <c r="H780" i="1" s="1"/>
  <c r="H779" i="1" s="1"/>
  <c r="H778" i="1" s="1"/>
  <c r="G781" i="1"/>
  <c r="G780" i="1" s="1"/>
  <c r="G779" i="1" s="1"/>
  <c r="G778" i="1" s="1"/>
  <c r="H776" i="1"/>
  <c r="H775" i="1" s="1"/>
  <c r="H774" i="1" s="1"/>
  <c r="H773" i="1" s="1"/>
  <c r="G776" i="1"/>
  <c r="G775" i="1" s="1"/>
  <c r="G774" i="1" s="1"/>
  <c r="G773" i="1" s="1"/>
  <c r="H770" i="1"/>
  <c r="G770" i="1"/>
  <c r="H768" i="1"/>
  <c r="G768" i="1"/>
  <c r="H766" i="1"/>
  <c r="G766" i="1"/>
  <c r="H764" i="1"/>
  <c r="G764" i="1"/>
  <c r="H760" i="1"/>
  <c r="G760" i="1"/>
  <c r="H758" i="1"/>
  <c r="G758" i="1"/>
  <c r="H756" i="1"/>
  <c r="G756" i="1"/>
  <c r="H750" i="1"/>
  <c r="G750" i="1"/>
  <c r="H748" i="1"/>
  <c r="H747" i="1" s="1"/>
  <c r="G748" i="1"/>
  <c r="G747" i="1" s="1"/>
  <c r="H744" i="1"/>
  <c r="G744" i="1"/>
  <c r="H742" i="1"/>
  <c r="G742" i="1"/>
  <c r="H740" i="1"/>
  <c r="G740" i="1"/>
  <c r="H737" i="1"/>
  <c r="H736" i="1" s="1"/>
  <c r="G737" i="1"/>
  <c r="G736" i="1" s="1"/>
  <c r="H734" i="1"/>
  <c r="G734" i="1"/>
  <c r="H732" i="1"/>
  <c r="G732" i="1"/>
  <c r="H729" i="1"/>
  <c r="H728" i="1" s="1"/>
  <c r="G729" i="1"/>
  <c r="G728" i="1" s="1"/>
  <c r="H721" i="1"/>
  <c r="G721" i="1"/>
  <c r="H719" i="1"/>
  <c r="G719" i="1"/>
  <c r="H715" i="1"/>
  <c r="H714" i="1" s="1"/>
  <c r="G715" i="1"/>
  <c r="G714" i="1" s="1"/>
  <c r="H711" i="1"/>
  <c r="H710" i="1" s="1"/>
  <c r="G711" i="1"/>
  <c r="G710" i="1" s="1"/>
  <c r="H708" i="1"/>
  <c r="H707" i="1" s="1"/>
  <c r="G708" i="1"/>
  <c r="G707" i="1" s="1"/>
  <c r="H700" i="1"/>
  <c r="G700" i="1"/>
  <c r="H697" i="1"/>
  <c r="G697" i="1"/>
  <c r="H690" i="1"/>
  <c r="H689" i="1" s="1"/>
  <c r="G690" i="1"/>
  <c r="G689" i="1" s="1"/>
  <c r="H684" i="1"/>
  <c r="H683" i="1" s="1"/>
  <c r="G684" i="1"/>
  <c r="G683" i="1" s="1"/>
  <c r="H681" i="1"/>
  <c r="G681" i="1"/>
  <c r="H679" i="1"/>
  <c r="G679" i="1"/>
  <c r="H677" i="1"/>
  <c r="G677" i="1"/>
  <c r="H673" i="1"/>
  <c r="G673" i="1"/>
  <c r="H670" i="1"/>
  <c r="H669" i="1" s="1"/>
  <c r="G670" i="1"/>
  <c r="G669" i="1" s="1"/>
  <c r="H666" i="1"/>
  <c r="G666" i="1"/>
  <c r="H662" i="1"/>
  <c r="G662" i="1"/>
  <c r="H658" i="1"/>
  <c r="H657" i="1" s="1"/>
  <c r="H656" i="1" s="1"/>
  <c r="G658" i="1"/>
  <c r="G657" i="1" s="1"/>
  <c r="G656" i="1" s="1"/>
  <c r="H654" i="1"/>
  <c r="H653" i="1" s="1"/>
  <c r="H652" i="1" s="1"/>
  <c r="G654" i="1"/>
  <c r="G653" i="1" s="1"/>
  <c r="G652" i="1" s="1"/>
  <c r="H648" i="1"/>
  <c r="G648" i="1"/>
  <c r="H645" i="1"/>
  <c r="G645" i="1"/>
  <c r="H643" i="1"/>
  <c r="G643" i="1"/>
  <c r="H639" i="1"/>
  <c r="H638" i="1" s="1"/>
  <c r="G639" i="1"/>
  <c r="G638" i="1" s="1"/>
  <c r="H636" i="1"/>
  <c r="H635" i="1" s="1"/>
  <c r="G636" i="1"/>
  <c r="G635" i="1" s="1"/>
  <c r="H633" i="1"/>
  <c r="H632" i="1" s="1"/>
  <c r="G633" i="1"/>
  <c r="G632" i="1" s="1"/>
  <c r="H627" i="1"/>
  <c r="H626" i="1" s="1"/>
  <c r="H625" i="1" s="1"/>
  <c r="H624" i="1" s="1"/>
  <c r="G627" i="1"/>
  <c r="G626" i="1" s="1"/>
  <c r="G625" i="1" s="1"/>
  <c r="G624" i="1" s="1"/>
  <c r="H622" i="1"/>
  <c r="G622" i="1"/>
  <c r="H620" i="1"/>
  <c r="G620" i="1"/>
  <c r="H617" i="1"/>
  <c r="G617" i="1"/>
  <c r="H614" i="1"/>
  <c r="H613" i="1" s="1"/>
  <c r="G614" i="1"/>
  <c r="G613" i="1" s="1"/>
  <c r="H607" i="1"/>
  <c r="G607" i="1"/>
  <c r="H611" i="1"/>
  <c r="G611" i="1"/>
  <c r="H605" i="1"/>
  <c r="G605" i="1"/>
  <c r="H603" i="1"/>
  <c r="G603" i="1"/>
  <c r="H601" i="1"/>
  <c r="H600" i="1" s="1"/>
  <c r="G601" i="1"/>
  <c r="G600" i="1" s="1"/>
  <c r="H597" i="1"/>
  <c r="H596" i="1" s="1"/>
  <c r="G597" i="1"/>
  <c r="G596" i="1" s="1"/>
  <c r="H594" i="1"/>
  <c r="H593" i="1" s="1"/>
  <c r="G594" i="1"/>
  <c r="G593" i="1" s="1"/>
  <c r="H587" i="1"/>
  <c r="G587" i="1"/>
  <c r="H581" i="1"/>
  <c r="G581" i="1"/>
  <c r="H578" i="1"/>
  <c r="H577" i="1" s="1"/>
  <c r="G578" i="1"/>
  <c r="G577" i="1" s="1"/>
  <c r="H572" i="1"/>
  <c r="H571" i="1" s="1"/>
  <c r="G572" i="1"/>
  <c r="G571" i="1" s="1"/>
  <c r="H569" i="1"/>
  <c r="G569" i="1"/>
  <c r="H567" i="1"/>
  <c r="G567" i="1"/>
  <c r="H565" i="1"/>
  <c r="H564" i="1" s="1"/>
  <c r="G565" i="1"/>
  <c r="G564" i="1" s="1"/>
  <c r="H561" i="1"/>
  <c r="H560" i="1" s="1"/>
  <c r="G561" i="1"/>
  <c r="G560" i="1" s="1"/>
  <c r="H558" i="1"/>
  <c r="H557" i="1" s="1"/>
  <c r="G558" i="1"/>
  <c r="G557" i="1" s="1"/>
  <c r="H555" i="1"/>
  <c r="H554" i="1" s="1"/>
  <c r="G555" i="1"/>
  <c r="G554" i="1" s="1"/>
  <c r="H547" i="1"/>
  <c r="H546" i="1" s="1"/>
  <c r="H545" i="1" s="1"/>
  <c r="H544" i="1" s="1"/>
  <c r="H543" i="1" s="1"/>
  <c r="G547" i="1"/>
  <c r="G546" i="1" s="1"/>
  <c r="G545" i="1" s="1"/>
  <c r="G544" i="1" s="1"/>
  <c r="G543" i="1" s="1"/>
  <c r="H541" i="1"/>
  <c r="H540" i="1" s="1"/>
  <c r="H539" i="1" s="1"/>
  <c r="H538" i="1" s="1"/>
  <c r="H537" i="1" s="1"/>
  <c r="H536" i="1" s="1"/>
  <c r="G541" i="1"/>
  <c r="G540" i="1" s="1"/>
  <c r="G539" i="1" s="1"/>
  <c r="G538" i="1" s="1"/>
  <c r="G537" i="1" s="1"/>
  <c r="G536" i="1" s="1"/>
  <c r="H530" i="1"/>
  <c r="H528" i="1"/>
  <c r="G528" i="1"/>
  <c r="H522" i="1"/>
  <c r="H521" i="1" s="1"/>
  <c r="H520" i="1" s="1"/>
  <c r="H519" i="1" s="1"/>
  <c r="H518" i="1" s="1"/>
  <c r="G522" i="1"/>
  <c r="G521" i="1" s="1"/>
  <c r="G520" i="1" s="1"/>
  <c r="G519" i="1" s="1"/>
  <c r="G518" i="1" s="1"/>
  <c r="H514" i="1"/>
  <c r="G514" i="1"/>
  <c r="H512" i="1"/>
  <c r="G512" i="1"/>
  <c r="H509" i="1"/>
  <c r="H508" i="1" s="1"/>
  <c r="G509" i="1"/>
  <c r="G508" i="1" s="1"/>
  <c r="H506" i="1"/>
  <c r="H505" i="1" s="1"/>
  <c r="G506" i="1"/>
  <c r="G505" i="1" s="1"/>
  <c r="H497" i="1"/>
  <c r="G497" i="1"/>
  <c r="H495" i="1"/>
  <c r="G495" i="1"/>
  <c r="H493" i="1"/>
  <c r="G493" i="1"/>
  <c r="H491" i="1"/>
  <c r="G491" i="1"/>
  <c r="H489" i="1"/>
  <c r="G489" i="1"/>
  <c r="H487" i="1"/>
  <c r="G487" i="1"/>
  <c r="H485" i="1"/>
  <c r="G485" i="1"/>
  <c r="H478" i="1"/>
  <c r="H477" i="1" s="1"/>
  <c r="H476" i="1" s="1"/>
  <c r="G478" i="1"/>
  <c r="G477" i="1" s="1"/>
  <c r="G476" i="1" s="1"/>
  <c r="H472" i="1"/>
  <c r="H471" i="1" s="1"/>
  <c r="G472" i="1"/>
  <c r="G471" i="1" s="1"/>
  <c r="H467" i="1"/>
  <c r="H466" i="1" s="1"/>
  <c r="G467" i="1"/>
  <c r="G466" i="1" s="1"/>
  <c r="H461" i="1"/>
  <c r="H460" i="1" s="1"/>
  <c r="H459" i="1" s="1"/>
  <c r="H458" i="1" s="1"/>
  <c r="G461" i="1"/>
  <c r="G460" i="1" s="1"/>
  <c r="G459" i="1" s="1"/>
  <c r="G458" i="1" s="1"/>
  <c r="H454" i="1"/>
  <c r="G454" i="1"/>
  <c r="H452" i="1"/>
  <c r="G452" i="1"/>
  <c r="H450" i="1"/>
  <c r="G450" i="1"/>
  <c r="H447" i="1"/>
  <c r="H446" i="1" s="1"/>
  <c r="G447" i="1"/>
  <c r="G446" i="1" s="1"/>
  <c r="H441" i="1"/>
  <c r="G441" i="1"/>
  <c r="H439" i="1"/>
  <c r="G439" i="1"/>
  <c r="H437" i="1"/>
  <c r="G437" i="1"/>
  <c r="H435" i="1"/>
  <c r="G435" i="1"/>
  <c r="H432" i="1"/>
  <c r="H431" i="1" s="1"/>
  <c r="G432" i="1"/>
  <c r="G431" i="1" s="1"/>
  <c r="H424" i="1"/>
  <c r="H423" i="1" s="1"/>
  <c r="H422" i="1" s="1"/>
  <c r="H421" i="1" s="1"/>
  <c r="H420" i="1" s="1"/>
  <c r="G424" i="1"/>
  <c r="G423" i="1" s="1"/>
  <c r="G422" i="1" s="1"/>
  <c r="G421" i="1" s="1"/>
  <c r="G420" i="1" s="1"/>
  <c r="H417" i="1"/>
  <c r="H416" i="1" s="1"/>
  <c r="H415" i="1" s="1"/>
  <c r="H414" i="1" s="1"/>
  <c r="H413" i="1" s="1"/>
  <c r="H412" i="1" s="1"/>
  <c r="G417" i="1"/>
  <c r="G416" i="1" s="1"/>
  <c r="G415" i="1" s="1"/>
  <c r="G414" i="1" s="1"/>
  <c r="G413" i="1" s="1"/>
  <c r="G412" i="1" s="1"/>
  <c r="H410" i="1"/>
  <c r="G410" i="1"/>
  <c r="H406" i="1"/>
  <c r="H405" i="1" s="1"/>
  <c r="G406" i="1"/>
  <c r="G405" i="1" s="1"/>
  <c r="H397" i="1"/>
  <c r="H396" i="1" s="1"/>
  <c r="H395" i="1" s="1"/>
  <c r="H394" i="1" s="1"/>
  <c r="H393" i="1" s="1"/>
  <c r="G397" i="1"/>
  <c r="G396" i="1" s="1"/>
  <c r="G395" i="1" s="1"/>
  <c r="G394" i="1" s="1"/>
  <c r="G393" i="1" s="1"/>
  <c r="H391" i="1"/>
  <c r="G391" i="1"/>
  <c r="H389" i="1"/>
  <c r="G389" i="1"/>
  <c r="H382" i="1"/>
  <c r="H381" i="1" s="1"/>
  <c r="G382" i="1"/>
  <c r="G381" i="1" s="1"/>
  <c r="H379" i="1"/>
  <c r="H376" i="1" s="1"/>
  <c r="G379" i="1"/>
  <c r="G376" i="1" s="1"/>
  <c r="H373" i="1"/>
  <c r="G373" i="1"/>
  <c r="H371" i="1"/>
  <c r="G371" i="1"/>
  <c r="H367" i="1"/>
  <c r="G367" i="1"/>
  <c r="H364" i="1"/>
  <c r="H363" i="1" s="1"/>
  <c r="G364" i="1"/>
  <c r="G363" i="1" s="1"/>
  <c r="H356" i="1"/>
  <c r="H355" i="1" s="1"/>
  <c r="H354" i="1" s="1"/>
  <c r="H353" i="1" s="1"/>
  <c r="H352" i="1" s="1"/>
  <c r="H351" i="1" s="1"/>
  <c r="H350" i="1" s="1"/>
  <c r="G356" i="1"/>
  <c r="G355" i="1" s="1"/>
  <c r="G354" i="1" s="1"/>
  <c r="G353" i="1" s="1"/>
  <c r="G352" i="1" s="1"/>
  <c r="G351" i="1" s="1"/>
  <c r="G350" i="1" s="1"/>
  <c r="H348" i="1"/>
  <c r="G348" i="1"/>
  <c r="H346" i="1"/>
  <c r="G346" i="1"/>
  <c r="H338" i="1"/>
  <c r="H337" i="1" s="1"/>
  <c r="H336" i="1" s="1"/>
  <c r="H335" i="1" s="1"/>
  <c r="H334" i="1" s="1"/>
  <c r="G338" i="1"/>
  <c r="G337" i="1" s="1"/>
  <c r="G336" i="1" s="1"/>
  <c r="G335" i="1" s="1"/>
  <c r="G334" i="1" s="1"/>
  <c r="H324" i="1"/>
  <c r="H323" i="1" s="1"/>
  <c r="G324" i="1"/>
  <c r="G323" i="1" s="1"/>
  <c r="H321" i="1"/>
  <c r="G321" i="1"/>
  <c r="H319" i="1"/>
  <c r="G319" i="1"/>
  <c r="H317" i="1"/>
  <c r="G317" i="1"/>
  <c r="H313" i="1"/>
  <c r="H312" i="1" s="1"/>
  <c r="H311" i="1" s="1"/>
  <c r="G313" i="1"/>
  <c r="G312" i="1" s="1"/>
  <c r="G311" i="1" s="1"/>
  <c r="H307" i="1"/>
  <c r="H306" i="1" s="1"/>
  <c r="H305" i="1" s="1"/>
  <c r="H304" i="1" s="1"/>
  <c r="G307" i="1"/>
  <c r="G306" i="1" s="1"/>
  <c r="G305" i="1" s="1"/>
  <c r="G304" i="1" s="1"/>
  <c r="H301" i="1"/>
  <c r="H300" i="1" s="1"/>
  <c r="H299" i="1" s="1"/>
  <c r="H298" i="1" s="1"/>
  <c r="H297" i="1" s="1"/>
  <c r="H296" i="1" s="1"/>
  <c r="H295" i="1" s="1"/>
  <c r="G301" i="1"/>
  <c r="G300" i="1" s="1"/>
  <c r="G299" i="1" s="1"/>
  <c r="G298" i="1" s="1"/>
  <c r="G297" i="1" s="1"/>
  <c r="G296" i="1" s="1"/>
  <c r="G295" i="1" s="1"/>
  <c r="H293" i="1"/>
  <c r="H292" i="1" s="1"/>
  <c r="H291" i="1" s="1"/>
  <c r="H290" i="1" s="1"/>
  <c r="H289" i="1" s="1"/>
  <c r="G293" i="1"/>
  <c r="G292" i="1" s="1"/>
  <c r="G291" i="1" s="1"/>
  <c r="G290" i="1" s="1"/>
  <c r="G289" i="1" s="1"/>
  <c r="H285" i="1"/>
  <c r="G285" i="1"/>
  <c r="H281" i="1"/>
  <c r="G281" i="1"/>
  <c r="H279" i="1"/>
  <c r="G279" i="1"/>
  <c r="H277" i="1"/>
  <c r="G277" i="1"/>
  <c r="H275" i="1"/>
  <c r="G275" i="1"/>
  <c r="H273" i="1"/>
  <c r="G273" i="1"/>
  <c r="H267" i="1"/>
  <c r="H266" i="1" s="1"/>
  <c r="H265" i="1" s="1"/>
  <c r="H264" i="1" s="1"/>
  <c r="H263" i="1" s="1"/>
  <c r="G267" i="1"/>
  <c r="G266" i="1" s="1"/>
  <c r="G265" i="1" s="1"/>
  <c r="G264" i="1" s="1"/>
  <c r="G263" i="1" s="1"/>
  <c r="H259" i="1"/>
  <c r="H258" i="1" s="1"/>
  <c r="H257" i="1" s="1"/>
  <c r="H256" i="1" s="1"/>
  <c r="G259" i="1"/>
  <c r="G258" i="1" s="1"/>
  <c r="G257" i="1" s="1"/>
  <c r="G256" i="1" s="1"/>
  <c r="H252" i="1"/>
  <c r="G252" i="1"/>
  <c r="H250" i="1"/>
  <c r="G250" i="1"/>
  <c r="H248" i="1"/>
  <c r="G248" i="1"/>
  <c r="H246" i="1"/>
  <c r="G246" i="1"/>
  <c r="H241" i="1"/>
  <c r="H240" i="1" s="1"/>
  <c r="G241" i="1"/>
  <c r="G240" i="1" s="1"/>
  <c r="H237" i="1"/>
  <c r="H236" i="1" s="1"/>
  <c r="G237" i="1"/>
  <c r="G236" i="1" s="1"/>
  <c r="H234" i="1"/>
  <c r="H233" i="1" s="1"/>
  <c r="G234" i="1"/>
  <c r="G233" i="1" s="1"/>
  <c r="H226" i="1"/>
  <c r="H225" i="1" s="1"/>
  <c r="H224" i="1" s="1"/>
  <c r="G226" i="1"/>
  <c r="G225" i="1" s="1"/>
  <c r="G224" i="1" s="1"/>
  <c r="H220" i="1"/>
  <c r="H219" i="1" s="1"/>
  <c r="H218" i="1" s="1"/>
  <c r="H217" i="1" s="1"/>
  <c r="H216" i="1" s="1"/>
  <c r="H215" i="1" s="1"/>
  <c r="G220" i="1"/>
  <c r="G219" i="1" s="1"/>
  <c r="G218" i="1" s="1"/>
  <c r="G217" i="1" s="1"/>
  <c r="G216" i="1" s="1"/>
  <c r="G215" i="1" s="1"/>
  <c r="H212" i="1"/>
  <c r="H211" i="1" s="1"/>
  <c r="H210" i="1" s="1"/>
  <c r="H209" i="1" s="1"/>
  <c r="G212" i="1"/>
  <c r="G211" i="1" s="1"/>
  <c r="G210" i="1" s="1"/>
  <c r="G209" i="1" s="1"/>
  <c r="H206" i="1"/>
  <c r="H205" i="1" s="1"/>
  <c r="H204" i="1" s="1"/>
  <c r="G206" i="1"/>
  <c r="G205" i="1" s="1"/>
  <c r="G204" i="1" s="1"/>
  <c r="H199" i="1"/>
  <c r="H198" i="1" s="1"/>
  <c r="G199" i="1"/>
  <c r="G198" i="1" s="1"/>
  <c r="H196" i="1"/>
  <c r="H195" i="1" s="1"/>
  <c r="G196" i="1"/>
  <c r="G195" i="1" s="1"/>
  <c r="H192" i="1"/>
  <c r="H191" i="1" s="1"/>
  <c r="G192" i="1"/>
  <c r="G191" i="1" s="1"/>
  <c r="H189" i="1"/>
  <c r="G189" i="1"/>
  <c r="H187" i="1"/>
  <c r="G187" i="1"/>
  <c r="H184" i="1"/>
  <c r="G184" i="1"/>
  <c r="H182" i="1"/>
  <c r="G182" i="1"/>
  <c r="H178" i="1"/>
  <c r="H177" i="1" s="1"/>
  <c r="H176" i="1" s="1"/>
  <c r="G178" i="1"/>
  <c r="G177" i="1" s="1"/>
  <c r="G176" i="1" s="1"/>
  <c r="H172" i="1"/>
  <c r="H171" i="1" s="1"/>
  <c r="H170" i="1" s="1"/>
  <c r="G172" i="1"/>
  <c r="G171" i="1" s="1"/>
  <c r="G170" i="1" s="1"/>
  <c r="H168" i="1"/>
  <c r="G168" i="1"/>
  <c r="H165" i="1"/>
  <c r="G165" i="1"/>
  <c r="H163" i="1"/>
  <c r="G163" i="1"/>
  <c r="H152" i="1"/>
  <c r="H151" i="1" s="1"/>
  <c r="H150" i="1" s="1"/>
  <c r="H149" i="1" s="1"/>
  <c r="H148" i="1" s="1"/>
  <c r="H147" i="1" s="1"/>
  <c r="G152" i="1"/>
  <c r="G151" i="1" s="1"/>
  <c r="G150" i="1" s="1"/>
  <c r="G149" i="1" s="1"/>
  <c r="G148" i="1" s="1"/>
  <c r="G147" i="1" s="1"/>
  <c r="H145" i="1"/>
  <c r="H144" i="1" s="1"/>
  <c r="G145" i="1"/>
  <c r="G144" i="1" s="1"/>
  <c r="H142" i="1"/>
  <c r="H141" i="1" s="1"/>
  <c r="G142" i="1"/>
  <c r="G141" i="1" s="1"/>
  <c r="H138" i="1"/>
  <c r="G138" i="1"/>
  <c r="H136" i="1"/>
  <c r="G136" i="1"/>
  <c r="H134" i="1"/>
  <c r="G134" i="1"/>
  <c r="H122" i="1"/>
  <c r="H121" i="1" s="1"/>
  <c r="G122" i="1"/>
  <c r="G121" i="1" s="1"/>
  <c r="H117" i="1"/>
  <c r="H116" i="1" s="1"/>
  <c r="H115" i="1" s="1"/>
  <c r="H114" i="1" s="1"/>
  <c r="G117" i="1"/>
  <c r="G116" i="1" s="1"/>
  <c r="G115" i="1" s="1"/>
  <c r="G114" i="1" s="1"/>
  <c r="H110" i="1"/>
  <c r="G110" i="1"/>
  <c r="H108" i="1"/>
  <c r="G108" i="1"/>
  <c r="H105" i="1"/>
  <c r="G105" i="1"/>
  <c r="H103" i="1"/>
  <c r="G103" i="1"/>
  <c r="H101" i="1"/>
  <c r="G101" i="1"/>
  <c r="H99" i="1"/>
  <c r="G99" i="1"/>
  <c r="H95" i="1"/>
  <c r="H94" i="1" s="1"/>
  <c r="G95" i="1"/>
  <c r="G94" i="1" s="1"/>
  <c r="H91" i="1"/>
  <c r="G91" i="1"/>
  <c r="H89" i="1"/>
  <c r="G89" i="1"/>
  <c r="H87" i="1"/>
  <c r="G87" i="1"/>
  <c r="H85" i="1"/>
  <c r="G85" i="1"/>
  <c r="H78" i="1"/>
  <c r="H77" i="1" s="1"/>
  <c r="H76" i="1" s="1"/>
  <c r="H75" i="1" s="1"/>
  <c r="H74" i="1" s="1"/>
  <c r="G78" i="1"/>
  <c r="G77" i="1" s="1"/>
  <c r="G76" i="1" s="1"/>
  <c r="G75" i="1" s="1"/>
  <c r="G74" i="1" s="1"/>
  <c r="H71" i="1"/>
  <c r="G71" i="1"/>
  <c r="H68" i="1"/>
  <c r="G68" i="1"/>
  <c r="H66" i="1"/>
  <c r="G66" i="1"/>
  <c r="H62" i="1"/>
  <c r="G62" i="1"/>
  <c r="H52" i="1"/>
  <c r="H50" i="1" s="1"/>
  <c r="H49" i="1" s="1"/>
  <c r="H48" i="1" s="1"/>
  <c r="G52" i="1"/>
  <c r="G50" i="1" s="1"/>
  <c r="G49" i="1" s="1"/>
  <c r="G48" i="1" s="1"/>
  <c r="H51" i="1"/>
  <c r="G51" i="1"/>
  <c r="H44" i="1"/>
  <c r="G44" i="1"/>
  <c r="H41" i="1"/>
  <c r="H40" i="1" s="1"/>
  <c r="G41" i="1"/>
  <c r="G40" i="1" s="1"/>
  <c r="H31" i="1"/>
  <c r="G31" i="1"/>
  <c r="H18" i="1"/>
  <c r="G18" i="1"/>
  <c r="H15" i="1"/>
  <c r="H14" i="1" s="1"/>
  <c r="G15" i="1"/>
  <c r="G14" i="1" s="1"/>
  <c r="H527" i="1" l="1"/>
  <c r="H526" i="1" s="1"/>
  <c r="H525" i="1" s="1"/>
  <c r="H524" i="1" s="1"/>
  <c r="H517" i="1" s="1"/>
  <c r="G272" i="1"/>
  <c r="G271" i="1" s="1"/>
  <c r="G270" i="1" s="1"/>
  <c r="G269" i="1" s="1"/>
  <c r="G484" i="1"/>
  <c r="G480" i="1" s="1"/>
  <c r="H484" i="1"/>
  <c r="H272" i="1"/>
  <c r="H271" i="1" s="1"/>
  <c r="H270" i="1" s="1"/>
  <c r="H269" i="1" s="1"/>
  <c r="G580" i="1"/>
  <c r="G599" i="1"/>
  <c r="H580" i="1"/>
  <c r="H599" i="1"/>
  <c r="G465" i="1"/>
  <c r="H465" i="1"/>
  <c r="H563" i="1"/>
  <c r="H553" i="1" s="1"/>
  <c r="G563" i="1"/>
  <c r="G553" i="1" s="1"/>
  <c r="G526" i="1"/>
  <c r="G525" i="1" s="1"/>
  <c r="G524" i="1" s="1"/>
  <c r="G517" i="1" s="1"/>
  <c r="G731" i="1"/>
  <c r="H731" i="1"/>
  <c r="H668" i="1"/>
  <c r="H746" i="1"/>
  <c r="H861" i="1"/>
  <c r="H860" i="1" s="1"/>
  <c r="H859" i="1" s="1"/>
  <c r="H872" i="1"/>
  <c r="H871" i="1" s="1"/>
  <c r="H404" i="1"/>
  <c r="H403" i="1" s="1"/>
  <c r="H402" i="1" s="1"/>
  <c r="H401" i="1" s="1"/>
  <c r="G826" i="1"/>
  <c r="G434" i="1"/>
  <c r="H739" i="1"/>
  <c r="H661" i="1"/>
  <c r="H821" i="1"/>
  <c r="G847" i="1"/>
  <c r="G846" i="1" s="1"/>
  <c r="G845" i="1" s="1"/>
  <c r="G844" i="1" s="1"/>
  <c r="G140" i="1"/>
  <c r="H370" i="1"/>
  <c r="G449" i="1"/>
  <c r="G642" i="1"/>
  <c r="G641" i="1" s="1"/>
  <c r="G631" i="1" s="1"/>
  <c r="G834" i="1"/>
  <c r="G833" i="1" s="1"/>
  <c r="G894" i="1"/>
  <c r="H696" i="1"/>
  <c r="H695" i="1" s="1"/>
  <c r="H694" i="1" s="1"/>
  <c r="H693" i="1" s="1"/>
  <c r="H692" i="1" s="1"/>
  <c r="G362" i="1"/>
  <c r="G370" i="1"/>
  <c r="H107" i="1"/>
  <c r="H120" i="1"/>
  <c r="H119" i="1" s="1"/>
  <c r="G133" i="1"/>
  <c r="G131" i="1" s="1"/>
  <c r="G130" i="1" s="1"/>
  <c r="G129" i="1" s="1"/>
  <c r="G128" i="1" s="1"/>
  <c r="G127" i="1" s="1"/>
  <c r="H449" i="1"/>
  <c r="H642" i="1"/>
  <c r="H641" i="1" s="1"/>
  <c r="H631" i="1" s="1"/>
  <c r="G755" i="1"/>
  <c r="G754" i="1" s="1"/>
  <c r="G763" i="1"/>
  <c r="G762" i="1" s="1"/>
  <c r="G821" i="1"/>
  <c r="H345" i="1"/>
  <c r="H344" i="1" s="1"/>
  <c r="H343" i="1" s="1"/>
  <c r="H342" i="1" s="1"/>
  <c r="H341" i="1" s="1"/>
  <c r="G388" i="1"/>
  <c r="G387" i="1" s="1"/>
  <c r="G386" i="1" s="1"/>
  <c r="G385" i="1" s="1"/>
  <c r="H457" i="1"/>
  <c r="G616" i="1"/>
  <c r="G739" i="1"/>
  <c r="G799" i="1"/>
  <c r="H834" i="1"/>
  <c r="H833" i="1" s="1"/>
  <c r="G861" i="1"/>
  <c r="G860" i="1" s="1"/>
  <c r="G859" i="1" s="1"/>
  <c r="G13" i="1"/>
  <c r="G39" i="1"/>
  <c r="G38" i="1" s="1"/>
  <c r="G58" i="1"/>
  <c r="G57" i="1" s="1"/>
  <c r="G223" i="1"/>
  <c r="G222" i="1" s="1"/>
  <c r="G688" i="1"/>
  <c r="G93" i="1"/>
  <c r="H616" i="1"/>
  <c r="H30" i="1"/>
  <c r="H29" i="1" s="1"/>
  <c r="H28" i="1" s="1"/>
  <c r="H27" i="1" s="1"/>
  <c r="G932" i="1"/>
  <c r="G931" i="1" s="1"/>
  <c r="G930" i="1" s="1"/>
  <c r="G929" i="1" s="1"/>
  <c r="H894" i="1"/>
  <c r="H713" i="1"/>
  <c r="H140" i="1"/>
  <c r="H194" i="1"/>
  <c r="H316" i="1"/>
  <c r="H315" i="1" s="1"/>
  <c r="H310" i="1" s="1"/>
  <c r="H309" i="1" s="1"/>
  <c r="H303" i="1" s="1"/>
  <c r="H362" i="1"/>
  <c r="H799" i="1"/>
  <c r="H881" i="1"/>
  <c r="H880" i="1"/>
  <c r="H879" i="1" s="1"/>
  <c r="H232" i="1"/>
  <c r="H231" i="1" s="1"/>
  <c r="H949" i="1"/>
  <c r="H948" i="1" s="1"/>
  <c r="H947" i="1" s="1"/>
  <c r="H946" i="1" s="1"/>
  <c r="G457" i="1"/>
  <c r="H793" i="1"/>
  <c r="G245" i="1"/>
  <c r="G244" i="1" s="1"/>
  <c r="G243" i="1" s="1"/>
  <c r="H203" i="1"/>
  <c r="H202" i="1" s="1"/>
  <c r="H826" i="1"/>
  <c r="G107" i="1"/>
  <c r="G120" i="1"/>
  <c r="G119" i="1" s="1"/>
  <c r="G232" i="1"/>
  <c r="G231" i="1" s="1"/>
  <c r="H932" i="1"/>
  <c r="H931" i="1" s="1"/>
  <c r="H930" i="1" s="1"/>
  <c r="H929" i="1" s="1"/>
  <c r="G404" i="1"/>
  <c r="G403" i="1" s="1"/>
  <c r="G402" i="1" s="1"/>
  <c r="G401" i="1" s="1"/>
  <c r="G400" i="1" s="1"/>
  <c r="H688" i="1"/>
  <c r="G181" i="1"/>
  <c r="G180" i="1" s="1"/>
  <c r="H504" i="1"/>
  <c r="H503" i="1" s="1"/>
  <c r="H502" i="1" s="1"/>
  <c r="H501" i="1" s="1"/>
  <c r="G880" i="1"/>
  <c r="G879" i="1" s="1"/>
  <c r="G881" i="1"/>
  <c r="H84" i="1"/>
  <c r="H83" i="1" s="1"/>
  <c r="H181" i="1"/>
  <c r="H180" i="1" s="1"/>
  <c r="G949" i="1"/>
  <c r="G948" i="1" s="1"/>
  <c r="G947" i="1" s="1"/>
  <c r="G946" i="1" s="1"/>
  <c r="G30" i="1"/>
  <c r="G29" i="1" s="1"/>
  <c r="G28" i="1" s="1"/>
  <c r="G27" i="1" s="1"/>
  <c r="H162" i="1"/>
  <c r="H161" i="1" s="1"/>
  <c r="H157" i="1" s="1"/>
  <c r="H223" i="1"/>
  <c r="H222" i="1" s="1"/>
  <c r="H245" i="1"/>
  <c r="H244" i="1" s="1"/>
  <c r="H39" i="1"/>
  <c r="H38" i="1" s="1"/>
  <c r="H133" i="1"/>
  <c r="H131" i="1" s="1"/>
  <c r="H130" i="1" s="1"/>
  <c r="H129" i="1" s="1"/>
  <c r="H128" i="1" s="1"/>
  <c r="H127" i="1" s="1"/>
  <c r="H93" i="1"/>
  <c r="H13" i="1"/>
  <c r="G84" i="1"/>
  <c r="G83" i="1" s="1"/>
  <c r="G316" i="1"/>
  <c r="G315" i="1" s="1"/>
  <c r="G310" i="1" s="1"/>
  <c r="G309" i="1" s="1"/>
  <c r="G303" i="1" s="1"/>
  <c r="G345" i="1"/>
  <c r="G344" i="1" s="1"/>
  <c r="G343" i="1" s="1"/>
  <c r="G342" i="1" s="1"/>
  <c r="G341" i="1" s="1"/>
  <c r="H772" i="1"/>
  <c r="H755" i="1"/>
  <c r="H754" i="1" s="1"/>
  <c r="G902" i="1"/>
  <c r="G504" i="1"/>
  <c r="G503" i="1" s="1"/>
  <c r="G502" i="1" s="1"/>
  <c r="G501" i="1" s="1"/>
  <c r="H434" i="1"/>
  <c r="G793" i="1"/>
  <c r="H480" i="1"/>
  <c r="H676" i="1"/>
  <c r="H675" i="1" s="1"/>
  <c r="G696" i="1"/>
  <c r="G695" i="1" s="1"/>
  <c r="G694" i="1" s="1"/>
  <c r="G693" i="1" s="1"/>
  <c r="G692" i="1" s="1"/>
  <c r="H847" i="1"/>
  <c r="H846" i="1" s="1"/>
  <c r="H845" i="1" s="1"/>
  <c r="H844" i="1" s="1"/>
  <c r="G676" i="1"/>
  <c r="G675" i="1" s="1"/>
  <c r="H902" i="1"/>
  <c r="G661" i="1"/>
  <c r="G668" i="1"/>
  <c r="G713" i="1"/>
  <c r="G872" i="1"/>
  <c r="G871" i="1" s="1"/>
  <c r="G203" i="1"/>
  <c r="G202" i="1" s="1"/>
  <c r="G194" i="1"/>
  <c r="H58" i="1"/>
  <c r="H57" i="1" s="1"/>
  <c r="G162" i="1"/>
  <c r="G161" i="1" s="1"/>
  <c r="G157" i="1" s="1"/>
  <c r="H388" i="1"/>
  <c r="H387" i="1" s="1"/>
  <c r="H386" i="1" s="1"/>
  <c r="H385" i="1" s="1"/>
  <c r="G746" i="1"/>
  <c r="G772" i="1"/>
  <c r="H763" i="1"/>
  <c r="H762" i="1" s="1"/>
  <c r="H915" i="1"/>
  <c r="H914" i="1" s="1"/>
  <c r="G915" i="1"/>
  <c r="G914" i="1" s="1"/>
  <c r="H12" i="1" l="1"/>
  <c r="H11" i="1" s="1"/>
  <c r="H10" i="1" s="1"/>
  <c r="H9" i="1" s="1"/>
  <c r="H8" i="1" s="1"/>
  <c r="G12" i="1"/>
  <c r="G11" i="1" s="1"/>
  <c r="G10" i="1" s="1"/>
  <c r="G9" i="1" s="1"/>
  <c r="G8" i="1" s="1"/>
  <c r="H37" i="1"/>
  <c r="H36" i="1" s="1"/>
  <c r="H35" i="1" s="1"/>
  <c r="G37" i="1"/>
  <c r="G36" i="1" s="1"/>
  <c r="G35" i="1" s="1"/>
  <c r="G56" i="1"/>
  <c r="G55" i="1" s="1"/>
  <c r="G54" i="1" s="1"/>
  <c r="H56" i="1"/>
  <c r="H55" i="1" s="1"/>
  <c r="H54" i="1" s="1"/>
  <c r="H82" i="1"/>
  <c r="H81" i="1" s="1"/>
  <c r="G82" i="1"/>
  <c r="G81" i="1" s="1"/>
  <c r="H243" i="1"/>
  <c r="H230" i="1" s="1"/>
  <c r="G230" i="1"/>
  <c r="G786" i="1"/>
  <c r="G576" i="1"/>
  <c r="G575" i="1" s="1"/>
  <c r="G574" i="1" s="1"/>
  <c r="H576" i="1"/>
  <c r="H575" i="1" s="1"/>
  <c r="H574" i="1" s="1"/>
  <c r="G687" i="1"/>
  <c r="G686" i="1" s="1"/>
  <c r="H687" i="1"/>
  <c r="H686" i="1" s="1"/>
  <c r="H786" i="1"/>
  <c r="H928" i="1"/>
  <c r="H893" i="1"/>
  <c r="H892" i="1" s="1"/>
  <c r="G893" i="1"/>
  <c r="G892" i="1" s="1"/>
  <c r="H901" i="1"/>
  <c r="H900" i="1" s="1"/>
  <c r="G901" i="1"/>
  <c r="G900" i="1" s="1"/>
  <c r="G928" i="1"/>
  <c r="H400" i="1"/>
  <c r="H156" i="1"/>
  <c r="G156" i="1"/>
  <c r="G817" i="1"/>
  <c r="G807" i="1" s="1"/>
  <c r="H660" i="1"/>
  <c r="H651" i="1" s="1"/>
  <c r="G430" i="1"/>
  <c r="G429" i="1" s="1"/>
  <c r="G428" i="1" s="1"/>
  <c r="G427" i="1" s="1"/>
  <c r="G552" i="1"/>
  <c r="G551" i="1" s="1"/>
  <c r="G630" i="1"/>
  <c r="G629" i="1" s="1"/>
  <c r="H445" i="1"/>
  <c r="H444" i="1" s="1"/>
  <c r="H443" i="1" s="1"/>
  <c r="G369" i="1"/>
  <c r="G361" i="1" s="1"/>
  <c r="G360" i="1" s="1"/>
  <c r="G359" i="1" s="1"/>
  <c r="H369" i="1"/>
  <c r="H361" i="1" s="1"/>
  <c r="G445" i="1"/>
  <c r="G444" i="1" s="1"/>
  <c r="G443" i="1" s="1"/>
  <c r="H817" i="1"/>
  <c r="H807" i="1" s="1"/>
  <c r="G706" i="1"/>
  <c r="G858" i="1"/>
  <c r="H727" i="1"/>
  <c r="H726" i="1" s="1"/>
  <c r="H725" i="1" s="1"/>
  <c r="G464" i="1"/>
  <c r="G463" i="1" s="1"/>
  <c r="G727" i="1"/>
  <c r="G726" i="1" s="1"/>
  <c r="G725" i="1" s="1"/>
  <c r="H630" i="1"/>
  <c r="H629" i="1" s="1"/>
  <c r="H175" i="1"/>
  <c r="H174" i="1" s="1"/>
  <c r="H430" i="1"/>
  <c r="H429" i="1" s="1"/>
  <c r="H428" i="1" s="1"/>
  <c r="H427" i="1" s="1"/>
  <c r="H858" i="1"/>
  <c r="G753" i="1"/>
  <c r="G752" i="1" s="1"/>
  <c r="H753" i="1"/>
  <c r="H752" i="1" s="1"/>
  <c r="H384" i="1"/>
  <c r="G262" i="1"/>
  <c r="H706" i="1"/>
  <c r="G384" i="1"/>
  <c r="H552" i="1"/>
  <c r="H551" i="1" s="1"/>
  <c r="G175" i="1"/>
  <c r="G174" i="1" s="1"/>
  <c r="H475" i="1"/>
  <c r="H474" i="1" s="1"/>
  <c r="G660" i="1"/>
  <c r="G651" i="1" s="1"/>
  <c r="H464" i="1"/>
  <c r="H463" i="1" s="1"/>
  <c r="G475" i="1"/>
  <c r="G474" i="1" s="1"/>
  <c r="H80" i="1" l="1"/>
  <c r="H47" i="1" s="1"/>
  <c r="G80" i="1"/>
  <c r="G47" i="1" s="1"/>
  <c r="H229" i="1"/>
  <c r="H201" i="1" s="1"/>
  <c r="G229" i="1"/>
  <c r="G201" i="1" s="1"/>
  <c r="G358" i="1"/>
  <c r="H360" i="1"/>
  <c r="H359" i="1" s="1"/>
  <c r="H358" i="1" s="1"/>
  <c r="H650" i="1"/>
  <c r="H550" i="1" s="1"/>
  <c r="H549" i="1" s="1"/>
  <c r="G650" i="1"/>
  <c r="G550" i="1" s="1"/>
  <c r="G549" i="1" s="1"/>
  <c r="H705" i="1"/>
  <c r="H704" i="1" s="1"/>
  <c r="G705" i="1"/>
  <c r="G704" i="1" s="1"/>
  <c r="G891" i="1"/>
  <c r="H891" i="1"/>
  <c r="H419" i="1"/>
  <c r="G155" i="1"/>
  <c r="H155" i="1"/>
  <c r="G419" i="1"/>
  <c r="G456" i="1"/>
  <c r="G785" i="1"/>
  <c r="H262" i="1"/>
  <c r="G724" i="1"/>
  <c r="H724" i="1"/>
  <c r="H785" i="1"/>
  <c r="H456" i="1"/>
  <c r="H399" i="1" l="1"/>
  <c r="G399" i="1"/>
  <c r="G784" i="1"/>
  <c r="G783" i="1" s="1"/>
  <c r="G703" i="1" s="1"/>
  <c r="H784" i="1"/>
  <c r="H783" i="1" s="1"/>
  <c r="H703" i="1" s="1"/>
  <c r="G331" i="1" l="1"/>
  <c r="G330" i="1" s="1"/>
  <c r="G329" i="1" s="1"/>
  <c r="G328" i="1" s="1"/>
  <c r="G327" i="1" s="1"/>
  <c r="G326" i="1" s="1"/>
  <c r="G46" i="1" l="1"/>
  <c r="G964" i="1" s="1"/>
  <c r="H331" i="1" l="1"/>
  <c r="H330" i="1" s="1"/>
  <c r="H329" i="1" s="1"/>
  <c r="H328" i="1" s="1"/>
  <c r="H327" i="1" s="1"/>
  <c r="H326" i="1" s="1"/>
  <c r="H46" i="1" l="1"/>
  <c r="H964" i="1" s="1"/>
</calcChain>
</file>

<file path=xl/sharedStrings.xml><?xml version="1.0" encoding="utf-8"?>
<sst xmlns="http://schemas.openxmlformats.org/spreadsheetml/2006/main" count="4964" uniqueCount="800">
  <si>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</si>
  <si>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</si>
  <si>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</si>
  <si>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</si>
  <si>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</si>
  <si>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</si>
  <si>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</si>
  <si>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</si>
  <si>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</si>
  <si>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</si>
  <si>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</si>
  <si>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</si>
  <si>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</si>
  <si>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</si>
  <si>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</si>
  <si>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</si>
  <si>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</si>
  <si>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</si>
  <si>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</si>
  <si>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</si>
  <si>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</si>
  <si>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</si>
  <si>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</si>
  <si>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</si>
  <si>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</si>
  <si>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</si>
  <si>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</si>
  <si>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</si>
  <si>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</si>
  <si>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</si>
  <si>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</si>
  <si>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</si>
  <si>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</si>
  <si>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</si>
  <si>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</si>
  <si>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</si>
  <si>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</si>
  <si>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</si>
  <si>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</si>
  <si>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</si>
  <si>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</si>
  <si>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</si>
  <si>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</si>
  <si>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</si>
  <si>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</si>
  <si>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</si>
  <si>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</si>
  <si>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</si>
  <si>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</si>
  <si>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</si>
  <si>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</si>
  <si>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</si>
  <si>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</si>
  <si>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</si>
  <si>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</si>
  <si>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</si>
  <si>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</si>
  <si>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</si>
  <si>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</si>
  <si>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</si>
  <si>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11 1 40 10004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</si>
  <si>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</si>
  <si>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</si>
  <si>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</si>
  <si>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</si>
  <si>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</si>
  <si>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</si>
  <si>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</si>
  <si>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</si>
  <si>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</si>
  <si>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</si>
  <si>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</si>
  <si>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</si>
  <si>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</si>
  <si>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</si>
  <si>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</si>
  <si>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</si>
  <si>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</si>
  <si>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</si>
  <si>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</si>
  <si>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</si>
  <si>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</si>
  <si>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</si>
  <si>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</si>
  <si>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</si>
  <si>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</si>
  <si>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</si>
  <si>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</si>
  <si>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</si>
  <si>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</si>
  <si>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</si>
  <si>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</si>
  <si>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</si>
  <si>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</si>
  <si>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</si>
  <si>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</si>
  <si>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</si>
  <si>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</si>
  <si>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</si>
  <si>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</si>
  <si>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</si>
  <si>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</si>
  <si>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Субсидии бюджетным  учреждениям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</si>
  <si>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</si>
  <si>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</si>
  <si>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</si>
  <si>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</si>
  <si>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</si>
  <si>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</si>
  <si>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</si>
  <si>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</si>
  <si>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</si>
  <si>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</si>
  <si>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</si>
  <si>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</si>
  <si>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</si>
  <si>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</si>
  <si>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</si>
  <si>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</si>
  <si>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</si>
  <si>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</si>
  <si>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</si>
  <si>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</si>
  <si>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</si>
  <si>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</si>
  <si>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</si>
  <si>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</si>
  <si>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</si>
  <si>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</si>
  <si>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</si>
  <si>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</si>
  <si>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</si>
  <si>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</si>
  <si>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</si>
  <si>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</si>
  <si>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</si>
  <si>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</si>
  <si>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</si>
  <si>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</si>
  <si>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</si>
  <si>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</si>
  <si>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</si>
  <si>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</si>
  <si>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</si>
  <si>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</si>
  <si>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</si>
  <si>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</si>
  <si>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</si>
  <si>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</si>
  <si>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</si>
  <si>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</si>
  <si>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</si>
  <si>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</si>
  <si>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</si>
  <si>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</si>
  <si>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</si>
  <si>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</si>
  <si>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</si>
  <si>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</si>
  <si>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</si>
  <si>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</si>
  <si>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</si>
  <si>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</si>
  <si>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</si>
  <si>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</si>
  <si>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</si>
  <si>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</si>
  <si>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</si>
  <si>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</si>
  <si>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</si>
  <si>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</si>
  <si>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</si>
  <si>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</si>
  <si>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</si>
  <si>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</si>
  <si>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</si>
  <si>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</si>
  <si>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</si>
  <si>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</si>
  <si>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</si>
  <si>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</si>
  <si>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</si>
  <si>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</si>
  <si>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</si>
  <si>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</si>
  <si>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</si>
  <si>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</si>
  <si>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</si>
  <si>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</si>
  <si>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</si>
  <si>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</si>
  <si>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</si>
  <si>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</si>
  <si>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</si>
  <si>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</si>
  <si>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</si>
  <si>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</si>
  <si>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</si>
  <si>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</si>
  <si>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</si>
  <si>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</si>
  <si>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</si>
  <si>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</si>
  <si>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</si>
  <si>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</si>
  <si>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</si>
  <si>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</si>
  <si>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</si>
  <si>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</si>
  <si>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</si>
  <si>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</si>
  <si>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</si>
  <si>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</si>
  <si>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</si>
  <si>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</si>
  <si>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</si>
  <si>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</si>
  <si>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</si>
  <si>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</si>
  <si>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</si>
  <si>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</si>
  <si>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</si>
  <si>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</si>
  <si>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</si>
  <si>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</si>
  <si>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</si>
  <si>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</si>
  <si>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</si>
  <si>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</si>
  <si>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</si>
  <si>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</si>
  <si>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</si>
  <si>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</si>
  <si>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</si>
  <si>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</si>
  <si>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</si>
  <si>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</si>
  <si>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</si>
  <si>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</si>
  <si>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</si>
  <si>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</si>
  <si>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</si>
  <si>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</si>
  <si>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</si>
  <si>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</si>
  <si>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</si>
  <si>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</si>
  <si>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</si>
  <si>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</si>
  <si>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</si>
  <si>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</si>
  <si>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</si>
  <si>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</si>
  <si>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</si>
  <si>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</si>
  <si>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</si>
  <si>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</si>
  <si>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</si>
  <si>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</si>
  <si>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</si>
  <si>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</si>
  <si>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</si>
  <si>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</si>
  <si>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</si>
  <si>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</si>
  <si>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</si>
  <si>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</si>
  <si>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</si>
  <si>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</si>
  <si>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</si>
  <si>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</si>
  <si>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</si>
  <si>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</si>
  <si>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</si>
  <si>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</si>
  <si>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</si>
  <si>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</si>
  <si>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</si>
  <si>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</si>
  <si>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</si>
  <si>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</si>
  <si>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</si>
  <si>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</si>
  <si>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</si>
  <si>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</si>
  <si>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</si>
  <si>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</si>
  <si>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</si>
  <si>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</si>
  <si>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</si>
  <si>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</si>
  <si>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</si>
  <si>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</si>
  <si>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</si>
  <si>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</si>
  <si>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</si>
  <si>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</si>
  <si>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</si>
  <si>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</si>
  <si>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</si>
  <si>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</si>
  <si>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</si>
  <si>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</si>
  <si>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</si>
  <si>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</si>
  <si>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</si>
  <si>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</si>
  <si>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</si>
  <si>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</si>
  <si>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</si>
  <si>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</si>
  <si>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</si>
  <si>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</si>
  <si>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</si>
  <si>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</si>
  <si>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</si>
  <si>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</si>
  <si>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</si>
  <si>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</si>
  <si>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</si>
  <si>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</si>
  <si>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</si>
  <si>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</si>
  <si>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</si>
  <si>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</si>
  <si>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</si>
  <si>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</si>
  <si>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</si>
  <si>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</si>
  <si>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</si>
  <si>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</si>
  <si>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</si>
  <si>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</si>
  <si>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</si>
  <si>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</si>
  <si>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23 0 80 10004</t>
  </si>
  <si>
    <t>Взносы на капитальный ремонт общего имущества в многоквартирном доме</t>
  </si>
  <si>
    <t>23 0 80 10005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</si>
  <si>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</si>
  <si>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</si>
  <si>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</si>
  <si>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</si>
  <si>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</si>
  <si>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</si>
  <si>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</si>
  <si>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</si>
  <si>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</si>
  <si>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</si>
  <si>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</si>
  <si>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</si>
  <si>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</si>
  <si>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</si>
  <si>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</si>
  <si>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</si>
  <si>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</si>
  <si>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</si>
  <si>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</si>
  <si>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</si>
  <si>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</si>
  <si>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</si>
  <si>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</si>
  <si>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</si>
  <si>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</si>
  <si>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</si>
  <si>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</si>
  <si>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</si>
  <si>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</si>
  <si>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 xml:space="preserve">Возмещение убытков по перевозке пассажиров речным транспортом </t>
  </si>
  <si>
    <t>15 2 40 20001</t>
  </si>
  <si>
    <t>Обеспечение транспортного обслуживания пассажиров внутренним водным транспортом</t>
  </si>
  <si>
    <t>15 2 40 S1300</t>
  </si>
  <si>
    <t>Содержание автомобильных дорог с привлечением средств Дорожного фонда области</t>
  </si>
  <si>
    <t>15 1 80 S1350</t>
  </si>
  <si>
    <t>Содержание автомобильных дорог для обеспечения подъездов к земельным участкам, предоставляемым отдельным категориям граждан</t>
  </si>
  <si>
    <t>15 1 80 S1360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</si>
  <si>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</si>
  <si>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</si>
  <si>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</si>
  <si>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</si>
  <si>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</si>
  <si>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</si>
  <si>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</si>
  <si>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</si>
  <si>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</si>
  <si>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</si>
  <si>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</si>
  <si>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</si>
  <si>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</si>
  <si>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</si>
  <si>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</si>
  <si>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</si>
  <si>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</si>
  <si>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</si>
  <si>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</si>
  <si>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</si>
  <si>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</si>
  <si>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</si>
  <si>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</si>
  <si>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</si>
  <si>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</si>
  <si>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</si>
  <si>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</si>
  <si>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</si>
  <si>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</si>
  <si>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</si>
  <si>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</si>
  <si>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</si>
  <si>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</si>
  <si>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</si>
  <si>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</si>
  <si>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02 2 10 00000</t>
  </si>
  <si>
    <t>Ремонты учреждений культуры</t>
  </si>
  <si>
    <t>02 2 10 00001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</si>
  <si>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</si>
  <si>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</si>
  <si>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</si>
  <si>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Приобретение мебели, оборудования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</si>
  <si>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</si>
  <si>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</si>
  <si>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</si>
  <si>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</si>
  <si>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</si>
  <si>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</si>
  <si>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</si>
  <si>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</si>
  <si>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</si>
  <si>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</si>
  <si>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</si>
  <si>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</si>
  <si>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</si>
  <si>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</si>
  <si>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</si>
  <si>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</si>
  <si>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01 2 20 00000</t>
  </si>
  <si>
    <t>01 2 20 00001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</si>
  <si>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</si>
  <si>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</si>
  <si>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</si>
  <si>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</si>
  <si>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</si>
  <si>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</si>
  <si>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</si>
  <si>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</si>
  <si>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</si>
  <si>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</si>
  <si>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</si>
  <si>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</si>
  <si>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</si>
  <si>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</si>
  <si>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</si>
  <si>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</si>
  <si>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</si>
  <si>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</si>
  <si>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</si>
  <si>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</si>
  <si>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</si>
  <si>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</si>
  <si>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</si>
  <si>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</si>
  <si>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</si>
  <si>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</si>
  <si>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</si>
  <si>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</si>
  <si>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</si>
  <si>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</si>
  <si>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</si>
  <si>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</si>
  <si>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</si>
  <si>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</si>
  <si>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</si>
  <si>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</si>
  <si>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</si>
  <si>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</si>
  <si>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</si>
  <si>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</si>
  <si>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</si>
  <si>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</si>
  <si>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</si>
  <si>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</si>
  <si>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</si>
  <si>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</si>
  <si>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</si>
  <si>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</si>
  <si>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</si>
  <si>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</si>
  <si>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</si>
  <si>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</si>
  <si>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</si>
  <si>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</si>
  <si>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</si>
  <si>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</si>
  <si>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</si>
  <si>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</si>
  <si>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</si>
  <si>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</si>
  <si>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</si>
  <si>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</si>
  <si>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</si>
  <si>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</si>
  <si>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</si>
  <si>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</si>
  <si>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</si>
  <si>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</si>
  <si>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</si>
  <si>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</si>
  <si>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</si>
  <si>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</si>
  <si>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</si>
  <si>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</si>
  <si>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</si>
  <si>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</si>
  <si>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</si>
  <si>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</si>
  <si>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</si>
  <si>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</si>
  <si>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</si>
  <si>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</si>
  <si>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</si>
  <si>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</si>
  <si>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</si>
  <si>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</si>
  <si>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</si>
  <si>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</si>
  <si>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</si>
  <si>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</si>
  <si>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</si>
  <si>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</si>
  <si>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</si>
  <si>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</si>
  <si>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</si>
  <si>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</si>
  <si>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</si>
  <si>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</si>
  <si>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</si>
  <si>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</si>
  <si>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</si>
  <si>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</si>
  <si>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</si>
  <si>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</si>
  <si>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</si>
  <si>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</si>
  <si>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</si>
  <si>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</si>
  <si>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</si>
  <si>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</si>
  <si>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</si>
  <si>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</si>
  <si>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</si>
  <si>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</si>
  <si>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</si>
  <si>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</si>
  <si>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</si>
  <si>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</si>
  <si>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</si>
  <si>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</si>
  <si>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</si>
  <si>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</si>
  <si>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</si>
  <si>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</si>
  <si>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</si>
  <si>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</si>
  <si>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</si>
  <si>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</si>
  <si>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</si>
  <si>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</si>
  <si>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</si>
  <si>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</si>
  <si>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</si>
  <si>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</si>
  <si>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</si>
  <si>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</si>
  <si>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</si>
  <si>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</si>
  <si>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</si>
  <si>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</si>
  <si>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</si>
  <si>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</si>
  <si>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</si>
  <si>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</si>
  <si>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</si>
  <si>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</si>
  <si>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</si>
  <si>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</si>
  <si>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</si>
  <si>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</si>
  <si>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</si>
  <si>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</si>
  <si>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</si>
  <si>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</si>
  <si>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</si>
  <si>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</si>
  <si>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</si>
  <si>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</si>
  <si>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</si>
  <si>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Обучение работе с людьми с ОВЗ</t>
  </si>
  <si>
    <t>02 2 40 40002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</si>
  <si>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</si>
  <si>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</si>
  <si>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</si>
  <si>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</si>
  <si>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</si>
  <si>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</si>
  <si>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</si>
  <si>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</si>
  <si>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</si>
  <si>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</si>
  <si>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</si>
  <si>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</si>
  <si>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</si>
  <si>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</si>
  <si>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</si>
  <si>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</si>
  <si>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</si>
  <si>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</si>
  <si>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</si>
  <si>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</si>
  <si>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</si>
  <si>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</si>
  <si>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</si>
  <si>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</si>
  <si>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</si>
  <si>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</si>
  <si>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</si>
  <si>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</si>
  <si>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</si>
  <si>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</si>
  <si>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</si>
  <si>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</si>
  <si>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</si>
  <si>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</si>
  <si>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</si>
  <si>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</si>
  <si>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</si>
  <si>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</si>
  <si>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</si>
  <si>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</si>
  <si>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</si>
  <si>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</si>
  <si>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</si>
  <si>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</si>
  <si>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</si>
  <si>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</si>
  <si>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</si>
  <si>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</si>
  <si>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</si>
  <si>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</si>
  <si>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</si>
  <si>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</si>
  <si>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</si>
  <si>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</si>
  <si>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</si>
  <si>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</si>
  <si>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</si>
  <si>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</si>
  <si>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</si>
  <si>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</si>
  <si>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</si>
  <si>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</si>
  <si>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</si>
  <si>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</si>
  <si>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</si>
  <si>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</si>
  <si>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</si>
  <si>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07 0 20 20000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</si>
  <si>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</si>
  <si>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</si>
  <si>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</si>
  <si>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</si>
  <si>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</si>
  <si>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</si>
  <si>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</si>
  <si>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</si>
  <si>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</si>
  <si>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</si>
  <si>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</si>
  <si>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</si>
  <si>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</si>
  <si>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</si>
  <si>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</si>
  <si>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</si>
  <si>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</si>
  <si>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</si>
  <si>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</si>
  <si>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</si>
  <si>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</si>
  <si>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</si>
  <si>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</si>
  <si>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</si>
  <si>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</si>
  <si>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07 0 20 S1060</t>
  </si>
  <si>
    <t>12 0 40 S1760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</si>
  <si>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</si>
  <si>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</si>
  <si>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</si>
  <si>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</si>
  <si>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</si>
  <si>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</si>
  <si>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Обеспечение жильём</t>
  </si>
  <si>
    <t>23 0 50 70030</t>
  </si>
  <si>
    <t>17 4 50 70030</t>
  </si>
  <si>
    <t>01 4 50 70030</t>
  </si>
  <si>
    <t>02 2 50 70030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</si>
  <si>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</si>
  <si>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</si>
  <si>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</si>
  <si>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Подпрограмма "Благоустройство территорий"</t>
  </si>
  <si>
    <t>17 4 50 10000</t>
  </si>
  <si>
    <t>17 4 50 10001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</si>
  <si>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</si>
  <si>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</si>
  <si>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</si>
  <si>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</si>
  <si>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</si>
  <si>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</si>
  <si>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</si>
  <si>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</si>
  <si>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</si>
  <si>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</si>
  <si>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17 5 40 00003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</si>
  <si>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</si>
  <si>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</si>
  <si>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01 1 50 70030</t>
  </si>
  <si>
    <t>01 2 50 70030</t>
  </si>
  <si>
    <t>01 3 50 70030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</si>
  <si>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</si>
  <si>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</si>
  <si>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</si>
  <si>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</si>
  <si>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19 3 40 40000</t>
  </si>
  <si>
    <t>19 3 40 40001</t>
  </si>
  <si>
    <t>19 3 40 60000</t>
  </si>
  <si>
    <t>19 3 40 60001</t>
  </si>
  <si>
    <t>Создание рекламно-информационных материалов и приобретение сувенирной продукции в сфере туризма</t>
  </si>
  <si>
    <t>19 3 40 60002</t>
  </si>
  <si>
    <t>19 3 40 60003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</si>
  <si>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</si>
  <si>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</si>
  <si>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</si>
  <si>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</si>
  <si>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</si>
  <si>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</si>
  <si>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</si>
  <si>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</si>
  <si>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2025 год</t>
  </si>
  <si>
    <t>2026 год</t>
  </si>
  <si>
    <t>Реализация мероприятий по модернизации школьных систем образования (оснащение)</t>
  </si>
  <si>
    <t>01 2 20 L7501</t>
  </si>
  <si>
    <t>11 1 40 10006</t>
  </si>
  <si>
    <t>Мероприятия по охране труда и специальной оценке условий труда в органах местного самоуправления</t>
  </si>
  <si>
    <t>Оплата обучения курсов повышения квалификации, профессиональной подготовки, семинаров, участие в форумах</t>
  </si>
  <si>
    <t>17 4 50 10002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</si>
  <si>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</si>
  <si>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</si>
  <si>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</si>
  <si>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</si>
  <si>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</si>
  <si>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</si>
  <si>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</si>
  <si>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</si>
  <si>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УСЛОВНО УТВЕРЖДАЕМЫЕ РАСХОДЫ</t>
  </si>
  <si>
    <t>11 1 60 00004</t>
  </si>
  <si>
    <t>11 1 60 00005</t>
  </si>
  <si>
    <t>01 2 20 00002</t>
  </si>
  <si>
    <t>01 2 20 00003</t>
  </si>
  <si>
    <t>Комплектование книжных фондов школьных библиотек</t>
  </si>
  <si>
    <t>Поддержка общеобразовательных организаций по результатам единого государственного экзамена</t>
  </si>
  <si>
    <t>Выполнение работ по сносу объектов аварийного жилищного фонда</t>
  </si>
  <si>
    <t>ВСЕГО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</si>
  <si>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на плановый период 2025 и 2026 годов</t>
  </si>
  <si>
    <t>тыс. рублей</t>
  </si>
  <si>
    <t xml:space="preserve">Оказание содействия лицам, оказавшимся в трудной жизненной ситуации, в их трудовой занятости  </t>
  </si>
  <si>
    <t>Выполнение работ по распоряжению земельными участками</t>
  </si>
  <si>
    <t>Подготовка и проведение официальных приёмов Главы Великоустюгского муниципального округа</t>
  </si>
  <si>
    <t xml:space="preserve">Выполнение работ по распоряжению имуществом </t>
  </si>
  <si>
    <t>Создание и (или) ремонт источников наружного водоснабжения для забора воды в целях пожаротушения</t>
  </si>
  <si>
    <t>07 0 20 S1810</t>
  </si>
  <si>
    <t>Подготовка спортивного резерва для спортивных сборных команд Вологодской области</t>
  </si>
  <si>
    <t>12 0 P5 S1730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</si>
  <si>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</si>
  <si>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</si>
  <si>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Организация школьных музеев</t>
  </si>
  <si>
    <t>01 2 20 S1010</t>
  </si>
  <si>
    <t>Мероприятия по созданию агроклассов и (или) лесных классов</t>
  </si>
  <si>
    <t>01 2 20 S1070</t>
  </si>
  <si>
    <t>01 2 50 S1070</t>
  </si>
  <si>
    <t>01 2 50 S1520</t>
  </si>
  <si>
    <t>410</t>
  </si>
  <si>
    <t>Бюджетные инвстиции</t>
  </si>
  <si>
    <t>Проектирование и строительство распределительных газовых сетей</t>
  </si>
  <si>
    <t>17 5 10 S3120</t>
  </si>
  <si>
    <t>Обустройство систем уличного освещения</t>
  </si>
  <si>
    <t>17 4 10 00000</t>
  </si>
  <si>
    <t>17 4 10 S3350</t>
  </si>
  <si>
    <t xml:space="preserve">Обеспечение мероприятий по обустройству контейнерных площадок </t>
  </si>
  <si>
    <t>17 4 80 S1100</t>
  </si>
  <si>
    <t>Реализация мероприятий по модернизации школьных систем образования (ремонты с однолетним циклом выполнения работ)</t>
  </si>
  <si>
    <t>Реализация мероприятий по модернизации школьных систем образования (ремонты с двухлетним циклом выполнения работ)</t>
  </si>
  <si>
    <t xml:space="preserve">Приложение 9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</si>
  <si>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</si>
  <si>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 xml:space="preserve">Приложение  9                                                                                        к решению Великоустюгской Думы от 24.12.2024 № 112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</si>
</sst>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6" fillId="0" borderId="0" applyFont="0" applyFill="0" applyBorder="0" applyAlignment="0" applyProtection="0"/>
    <xf numFmtId="0" fontId="4" fillId="0" borderId="0"/>
  </cellStyleXfs>
  <cellXfs count="99">
    <xf numFmtId="0" fontId="0" fillId="0" borderId="0" xfId="0"/>
    <xf numFmtId="0" fontId="3" fillId="0" borderId="2" xfId="0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2" applyNumberFormat="1" applyFont="1" applyFill="1" applyBorder="1" applyAlignment="1" applyProtection="1">
      <alignment horizontal="center" wrapText="1"/>
      <protection hidden="1"/>
    </xf>
    <xf numFmtId="49" fontId="3" fillId="0" borderId="5" xfId="0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4" xfId="2" applyNumberFormat="1" applyFont="1" applyFill="1" applyBorder="1" applyAlignment="1" applyProtection="1">
      <alignment horizontal="left" wrapText="1"/>
      <protection hidden="1"/>
    </xf>
    <xf numFmtId="49" fontId="3" fillId="0" borderId="4" xfId="0" applyNumberFormat="1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justify" wrapText="1"/>
    </xf>
    <xf numFmtId="0" fontId="3" fillId="0" borderId="4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wrapText="1"/>
    </xf>
    <xf numFmtId="0" fontId="3" fillId="0" borderId="4" xfId="1" applyNumberFormat="1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7" fillId="0" borderId="0" xfId="0" applyFont="1" applyFill="1" applyAlignment="1"/>
    <xf numFmtId="49" fontId="7" fillId="0" borderId="1" xfId="1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3" fillId="0" borderId="4" xfId="1" applyFont="1" applyFill="1" applyBorder="1" applyAlignment="1">
      <alignment wrapText="1"/>
    </xf>
    <xf numFmtId="14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 applyProtection="1">
      <alignment horizontal="left" wrapText="1"/>
    </xf>
    <xf numFmtId="0" fontId="3" fillId="0" borderId="4" xfId="0" applyNumberFormat="1" applyFont="1" applyFill="1" applyBorder="1" applyAlignment="1" applyProtection="1">
      <alignment wrapText="1"/>
    </xf>
    <xf numFmtId="0" fontId="3" fillId="0" borderId="4" xfId="1" applyNumberFormat="1" applyFont="1" applyFill="1" applyBorder="1" applyAlignment="1">
      <alignment wrapText="1"/>
    </xf>
    <xf numFmtId="0" fontId="5" fillId="0" borderId="18" xfId="0" applyFont="1" applyFill="1" applyBorder="1" applyAlignment="1"/>
    <xf numFmtId="49" fontId="3" fillId="0" borderId="5" xfId="1" applyNumberFormat="1" applyFont="1" applyFill="1" applyBorder="1" applyAlignment="1">
      <alignment horizontal="center"/>
    </xf>
    <xf numFmtId="49" fontId="7" fillId="0" borderId="11" xfId="1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/>
    <xf numFmtId="0" fontId="3" fillId="0" borderId="0" xfId="0" applyFont="1" applyFill="1" applyBorder="1" applyAlignment="1">
      <alignment horizontal="right" vertical="top"/>
    </xf>
    <xf numFmtId="0" fontId="3" fillId="0" borderId="4" xfId="0" applyFont="1" applyFill="1" applyBorder="1" applyAlignment="1">
      <alignment vertical="center" wrapText="1"/>
    </xf>
    <xf numFmtId="0" fontId="3" fillId="2" borderId="0" xfId="0" applyFont="1" applyFill="1" applyAlignment="1"/>
    <xf numFmtId="2" fontId="3" fillId="0" borderId="2" xfId="0" applyNumberFormat="1" applyFont="1" applyFill="1" applyBorder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wrapText="1"/>
    </xf>
    <xf numFmtId="0" fontId="7" fillId="0" borderId="4" xfId="1" applyFont="1" applyFill="1" applyBorder="1" applyAlignment="1">
      <alignment wrapText="1"/>
    </xf>
    <xf numFmtId="0" fontId="3" fillId="0" borderId="4" xfId="0" applyFont="1" applyFill="1" applyBorder="1" applyAlignment="1"/>
    <xf numFmtId="0" fontId="3" fillId="0" borderId="4" xfId="2" applyNumberFormat="1" applyFont="1" applyFill="1" applyBorder="1" applyAlignment="1" applyProtection="1">
      <alignment vertical="top" wrapText="1"/>
      <protection hidden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49" fontId="3" fillId="0" borderId="4" xfId="0" applyNumberFormat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center" wrapText="1"/>
    </xf>
    <xf numFmtId="49" fontId="7" fillId="0" borderId="10" xfId="1" applyNumberFormat="1" applyFont="1" applyFill="1" applyBorder="1" applyAlignment="1">
      <alignment horizontal="center"/>
    </xf>
    <xf numFmtId="49" fontId="7" fillId="0" borderId="22" xfId="1" applyNumberFormat="1" applyFont="1" applyFill="1" applyBorder="1" applyAlignment="1">
      <alignment horizontal="center"/>
    </xf>
    <xf numFmtId="49" fontId="3" fillId="0" borderId="20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7" fillId="0" borderId="20" xfId="1" applyNumberFormat="1" applyFont="1" applyFill="1" applyBorder="1" applyAlignment="1">
      <alignment horizontal="center"/>
    </xf>
    <xf numFmtId="0" fontId="3" fillId="0" borderId="20" xfId="1" applyFont="1" applyFill="1" applyBorder="1" applyAlignment="1">
      <alignment horizontal="center"/>
    </xf>
    <xf numFmtId="49" fontId="3" fillId="0" borderId="20" xfId="0" applyNumberFormat="1" applyFont="1" applyFill="1" applyBorder="1" applyAlignment="1">
      <alignment horizontal="center"/>
    </xf>
    <xf numFmtId="2" fontId="3" fillId="0" borderId="20" xfId="0" applyNumberFormat="1" applyFont="1" applyFill="1" applyBorder="1" applyAlignment="1">
      <alignment horizontal="center"/>
    </xf>
    <xf numFmtId="0" fontId="3" fillId="0" borderId="20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/>
    </xf>
    <xf numFmtId="49" fontId="7" fillId="0" borderId="2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wrapText="1"/>
    </xf>
    <xf numFmtId="164" fontId="5" fillId="0" borderId="30" xfId="1" applyNumberFormat="1" applyFont="1" applyFill="1" applyBorder="1" applyAlignment="1">
      <alignment horizontal="center"/>
    </xf>
    <xf numFmtId="164" fontId="5" fillId="0" borderId="27" xfId="1" applyNumberFormat="1" applyFont="1" applyFill="1" applyBorder="1" applyAlignment="1">
      <alignment horizontal="center"/>
    </xf>
    <xf numFmtId="164" fontId="2" fillId="0" borderId="31" xfId="1" applyNumberFormat="1" applyFont="1" applyFill="1" applyBorder="1" applyAlignment="1">
      <alignment horizontal="center"/>
    </xf>
    <xf numFmtId="164" fontId="2" fillId="0" borderId="23" xfId="1" applyNumberFormat="1" applyFont="1" applyFill="1" applyBorder="1" applyAlignment="1">
      <alignment horizontal="center"/>
    </xf>
    <xf numFmtId="164" fontId="5" fillId="0" borderId="31" xfId="1" applyNumberFormat="1" applyFont="1" applyFill="1" applyBorder="1" applyAlignment="1">
      <alignment horizontal="center"/>
    </xf>
    <xf numFmtId="164" fontId="5" fillId="0" borderId="23" xfId="1" applyNumberFormat="1" applyFont="1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/>
    </xf>
    <xf numFmtId="164" fontId="2" fillId="0" borderId="31" xfId="3" applyNumberFormat="1" applyFont="1" applyFill="1" applyBorder="1" applyAlignment="1">
      <alignment horizontal="center"/>
    </xf>
    <xf numFmtId="164" fontId="2" fillId="0" borderId="23" xfId="3" applyNumberFormat="1" applyFont="1" applyFill="1" applyBorder="1" applyAlignment="1">
      <alignment horizontal="center"/>
    </xf>
    <xf numFmtId="164" fontId="5" fillId="0" borderId="31" xfId="0" applyNumberFormat="1" applyFont="1" applyFill="1" applyBorder="1" applyAlignment="1">
      <alignment horizontal="center"/>
    </xf>
    <xf numFmtId="164" fontId="5" fillId="0" borderId="23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left" wrapText="1"/>
    </xf>
    <xf numFmtId="49" fontId="7" fillId="0" borderId="32" xfId="1" applyNumberFormat="1" applyFont="1" applyFill="1" applyBorder="1" applyAlignment="1">
      <alignment horizontal="center"/>
    </xf>
    <xf numFmtId="164" fontId="5" fillId="0" borderId="33" xfId="0" applyNumberFormat="1" applyFont="1" applyFill="1" applyBorder="1" applyAlignment="1">
      <alignment horizontal="center"/>
    </xf>
    <xf numFmtId="164" fontId="5" fillId="0" borderId="34" xfId="0" applyNumberFormat="1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164" fontId="5" fillId="0" borderId="24" xfId="0" applyNumberFormat="1" applyFont="1" applyFill="1" applyBorder="1" applyAlignment="1">
      <alignment horizontal="center"/>
    </xf>
    <xf numFmtId="164" fontId="5" fillId="0" borderId="36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4"/>
  <sheetViews>
    <sheetView tabSelected="1" zoomScale="62" zoomScaleNormal="62" workbookViewId="0">
      <selection activeCell="P2" sqref="P2"/>
    </sheetView>
  </sheetViews>
  <sheetFormatPr defaultColWidth="9" defaultRowHeight="18.75" x14ac:dyDescent="0.3"/>
  <cols>
    <col min="1" max="1" width="71.140625" style="12" bestFit="1" customWidth="1"/>
    <col min="2" max="2" width="8.42578125" style="11" bestFit="1" customWidth="1"/>
    <col min="3" max="4" width="5.42578125" style="11" bestFit="1" customWidth="1"/>
    <col min="5" max="5" width="19.42578125" style="11" customWidth="1"/>
    <col min="6" max="6" width="7.42578125" style="11" bestFit="1" customWidth="1"/>
    <col min="7" max="7" width="20.28515625" style="12" customWidth="1"/>
    <col min="8" max="8" width="18.42578125" style="12" customWidth="1"/>
    <col min="9" max="16384" width="9" style="12"/>
  </cols>
  <sheetData>
    <row r="1" spans="1:8" ht="177.75" customHeight="1" x14ac:dyDescent="0.3">
      <c r="F1" s="85" t="s">
        <v>799</v>
      </c>
      <c r="G1" s="85"/>
      <c r="H1" s="85"/>
    </row>
    <row r="2" spans="1:8" ht="130.5" customHeight="1" x14ac:dyDescent="0.3">
      <c r="A2" s="34"/>
      <c r="B2" s="35"/>
      <c r="C2" s="35"/>
      <c r="D2" s="35"/>
      <c r="E2" s="35"/>
      <c r="F2" s="85" t="s">
        <v>797</v>
      </c>
      <c r="G2" s="85"/>
      <c r="H2" s="85"/>
    </row>
    <row r="3" spans="1:8" ht="16.350000000000001" customHeight="1" x14ac:dyDescent="0.3">
      <c r="A3" s="34"/>
      <c r="B3" s="35"/>
      <c r="C3" s="35"/>
      <c r="D3" s="35"/>
      <c r="E3" s="35"/>
      <c r="F3" s="35"/>
      <c r="G3" s="35"/>
      <c r="H3" s="35"/>
    </row>
    <row r="4" spans="1:8" ht="94.5" customHeight="1" x14ac:dyDescent="0.3">
      <c r="A4" s="86" t="s">
        <v>768</v>
      </c>
      <c r="B4" s="86"/>
      <c r="C4" s="86"/>
      <c r="D4" s="86"/>
      <c r="E4" s="86"/>
      <c r="F4" s="86"/>
      <c r="G4" s="86"/>
      <c r="H4" s="86"/>
    </row>
    <row r="5" spans="1:8" ht="25.9" customHeight="1" thickBot="1" x14ac:dyDescent="0.35">
      <c r="A5" s="34"/>
      <c r="B5" s="35"/>
      <c r="C5" s="35"/>
      <c r="D5" s="36"/>
      <c r="E5" s="36"/>
      <c r="F5" s="36"/>
      <c r="G5" s="35"/>
      <c r="H5" s="35" t="s">
        <v>769</v>
      </c>
    </row>
    <row r="6" spans="1:8" ht="23.25" customHeight="1" x14ac:dyDescent="0.3">
      <c r="A6" s="89" t="s">
        <v>0</v>
      </c>
      <c r="B6" s="91" t="s">
        <v>1</v>
      </c>
      <c r="C6" s="93" t="s">
        <v>2</v>
      </c>
      <c r="D6" s="93" t="s">
        <v>3</v>
      </c>
      <c r="E6" s="93" t="s">
        <v>4</v>
      </c>
      <c r="F6" s="87" t="s">
        <v>5</v>
      </c>
      <c r="G6" s="95" t="s">
        <v>743</v>
      </c>
      <c r="H6" s="97" t="s">
        <v>744</v>
      </c>
    </row>
    <row r="7" spans="1:8" ht="30" customHeight="1" thickBot="1" x14ac:dyDescent="0.35">
      <c r="A7" s="90"/>
      <c r="B7" s="92"/>
      <c r="C7" s="94"/>
      <c r="D7" s="94"/>
      <c r="E7" s="94"/>
      <c r="F7" s="88"/>
      <c r="G7" s="96"/>
      <c r="H7" s="98"/>
    </row>
    <row r="8" spans="1:8" ht="45" customHeight="1" x14ac:dyDescent="0.3">
      <c r="A8" s="84" t="s">
        <v>668</v>
      </c>
      <c r="B8" s="52" t="s">
        <v>655</v>
      </c>
      <c r="C8" s="44"/>
      <c r="D8" s="44"/>
      <c r="E8" s="44"/>
      <c r="F8" s="53"/>
      <c r="G8" s="64">
        <f>+G9+G27</f>
        <v>5096.7</v>
      </c>
      <c r="H8" s="65">
        <f>+H9+H27</f>
        <v>5015.3</v>
      </c>
    </row>
    <row r="9" spans="1:8" ht="20.25" x14ac:dyDescent="0.3">
      <c r="A9" s="24" t="s">
        <v>6</v>
      </c>
      <c r="B9" s="31" t="s">
        <v>655</v>
      </c>
      <c r="C9" s="2" t="s">
        <v>7</v>
      </c>
      <c r="D9" s="2" t="s">
        <v>8</v>
      </c>
      <c r="E9" s="2"/>
      <c r="F9" s="54"/>
      <c r="G9" s="66">
        <f>G10+G20</f>
        <v>5061.7</v>
      </c>
      <c r="H9" s="67">
        <f>H10+H20</f>
        <v>4980.3</v>
      </c>
    </row>
    <row r="10" spans="1:8" ht="56.25" x14ac:dyDescent="0.3">
      <c r="A10" s="9" t="s">
        <v>339</v>
      </c>
      <c r="B10" s="31" t="s">
        <v>655</v>
      </c>
      <c r="C10" s="2" t="s">
        <v>7</v>
      </c>
      <c r="D10" s="2" t="s">
        <v>114</v>
      </c>
      <c r="E10" s="2"/>
      <c r="F10" s="54"/>
      <c r="G10" s="66">
        <f t="shared" ref="G10:H10" si="0">+G11</f>
        <v>4657.3999999999996</v>
      </c>
      <c r="H10" s="67">
        <f t="shared" si="0"/>
        <v>4576</v>
      </c>
    </row>
    <row r="11" spans="1:8" ht="75" x14ac:dyDescent="0.3">
      <c r="A11" s="9" t="s">
        <v>23</v>
      </c>
      <c r="B11" s="31" t="s">
        <v>655</v>
      </c>
      <c r="C11" s="2" t="s">
        <v>7</v>
      </c>
      <c r="D11" s="2" t="s">
        <v>114</v>
      </c>
      <c r="E11" s="2" t="s">
        <v>24</v>
      </c>
      <c r="F11" s="54"/>
      <c r="G11" s="66">
        <f t="shared" ref="G11:H11" si="1">+G12</f>
        <v>4657.3999999999996</v>
      </c>
      <c r="H11" s="67">
        <f t="shared" si="1"/>
        <v>4576</v>
      </c>
    </row>
    <row r="12" spans="1:8" ht="37.5" x14ac:dyDescent="0.3">
      <c r="A12" s="9" t="s">
        <v>25</v>
      </c>
      <c r="B12" s="31" t="s">
        <v>655</v>
      </c>
      <c r="C12" s="2" t="s">
        <v>7</v>
      </c>
      <c r="D12" s="2" t="s">
        <v>114</v>
      </c>
      <c r="E12" s="2" t="s">
        <v>26</v>
      </c>
      <c r="F12" s="54"/>
      <c r="G12" s="66">
        <f>+G13</f>
        <v>4657.3999999999996</v>
      </c>
      <c r="H12" s="67">
        <f>+H13</f>
        <v>4576</v>
      </c>
    </row>
    <row r="13" spans="1:8" ht="37.5" x14ac:dyDescent="0.3">
      <c r="A13" s="18" t="s">
        <v>13</v>
      </c>
      <c r="B13" s="31" t="s">
        <v>655</v>
      </c>
      <c r="C13" s="2" t="s">
        <v>7</v>
      </c>
      <c r="D13" s="2" t="s">
        <v>114</v>
      </c>
      <c r="E13" s="2" t="s">
        <v>30</v>
      </c>
      <c r="F13" s="54"/>
      <c r="G13" s="66">
        <f t="shared" ref="G13:H13" si="2">+G14+G18</f>
        <v>4657.3999999999996</v>
      </c>
      <c r="H13" s="67">
        <f t="shared" si="2"/>
        <v>4576</v>
      </c>
    </row>
    <row r="14" spans="1:8" ht="20.25" x14ac:dyDescent="0.3">
      <c r="A14" s="18" t="s">
        <v>16</v>
      </c>
      <c r="B14" s="31" t="s">
        <v>655</v>
      </c>
      <c r="C14" s="2" t="s">
        <v>7</v>
      </c>
      <c r="D14" s="2" t="s">
        <v>114</v>
      </c>
      <c r="E14" s="2" t="s">
        <v>31</v>
      </c>
      <c r="F14" s="54"/>
      <c r="G14" s="66">
        <f t="shared" ref="G14:H14" si="3">+G15</f>
        <v>3296.7</v>
      </c>
      <c r="H14" s="67">
        <f t="shared" si="3"/>
        <v>3215.3</v>
      </c>
    </row>
    <row r="15" spans="1:8" ht="20.25" x14ac:dyDescent="0.3">
      <c r="A15" s="18" t="s">
        <v>340</v>
      </c>
      <c r="B15" s="31" t="s">
        <v>655</v>
      </c>
      <c r="C15" s="2" t="s">
        <v>7</v>
      </c>
      <c r="D15" s="2" t="s">
        <v>114</v>
      </c>
      <c r="E15" s="2" t="s">
        <v>341</v>
      </c>
      <c r="F15" s="54"/>
      <c r="G15" s="66">
        <f t="shared" ref="G15:H15" si="4">+G16+G17</f>
        <v>3296.7</v>
      </c>
      <c r="H15" s="67">
        <f t="shared" si="4"/>
        <v>3215.3</v>
      </c>
    </row>
    <row r="16" spans="1:8" ht="37.5" x14ac:dyDescent="0.3">
      <c r="A16" s="16" t="s">
        <v>20</v>
      </c>
      <c r="B16" s="31" t="s">
        <v>655</v>
      </c>
      <c r="C16" s="2" t="s">
        <v>7</v>
      </c>
      <c r="D16" s="2" t="s">
        <v>114</v>
      </c>
      <c r="E16" s="2" t="s">
        <v>341</v>
      </c>
      <c r="F16" s="54" t="s">
        <v>21</v>
      </c>
      <c r="G16" s="66">
        <v>2770</v>
      </c>
      <c r="H16" s="67">
        <v>2701.6</v>
      </c>
    </row>
    <row r="17" spans="1:8" ht="37.5" x14ac:dyDescent="0.3">
      <c r="A17" s="16" t="s">
        <v>28</v>
      </c>
      <c r="B17" s="31" t="s">
        <v>655</v>
      </c>
      <c r="C17" s="2" t="s">
        <v>7</v>
      </c>
      <c r="D17" s="2" t="s">
        <v>114</v>
      </c>
      <c r="E17" s="2" t="s">
        <v>341</v>
      </c>
      <c r="F17" s="54" t="s">
        <v>29</v>
      </c>
      <c r="G17" s="66">
        <v>526.70000000000005</v>
      </c>
      <c r="H17" s="67">
        <v>513.70000000000005</v>
      </c>
    </row>
    <row r="18" spans="1:8" ht="37.5" x14ac:dyDescent="0.3">
      <c r="A18" s="9" t="s">
        <v>100</v>
      </c>
      <c r="B18" s="31" t="s">
        <v>655</v>
      </c>
      <c r="C18" s="2" t="s">
        <v>7</v>
      </c>
      <c r="D18" s="2" t="s">
        <v>114</v>
      </c>
      <c r="E18" s="2" t="s">
        <v>38</v>
      </c>
      <c r="F18" s="54"/>
      <c r="G18" s="66">
        <f t="shared" ref="G18:H18" si="5">+G19</f>
        <v>1360.7</v>
      </c>
      <c r="H18" s="67">
        <f t="shared" si="5"/>
        <v>1360.7</v>
      </c>
    </row>
    <row r="19" spans="1:8" ht="37.5" x14ac:dyDescent="0.3">
      <c r="A19" s="16" t="s">
        <v>20</v>
      </c>
      <c r="B19" s="31" t="s">
        <v>655</v>
      </c>
      <c r="C19" s="2" t="s">
        <v>7</v>
      </c>
      <c r="D19" s="2" t="s">
        <v>114</v>
      </c>
      <c r="E19" s="2" t="s">
        <v>38</v>
      </c>
      <c r="F19" s="54" t="s">
        <v>21</v>
      </c>
      <c r="G19" s="66">
        <v>1360.7</v>
      </c>
      <c r="H19" s="67">
        <v>1360.7</v>
      </c>
    </row>
    <row r="20" spans="1:8" ht="20.25" x14ac:dyDescent="0.3">
      <c r="A20" s="9" t="s">
        <v>48</v>
      </c>
      <c r="B20" s="31" t="s">
        <v>655</v>
      </c>
      <c r="C20" s="2" t="s">
        <v>7</v>
      </c>
      <c r="D20" s="2" t="s">
        <v>49</v>
      </c>
      <c r="E20" s="2"/>
      <c r="F20" s="54"/>
      <c r="G20" s="66">
        <f t="shared" ref="G20:H22" si="6">+G21</f>
        <v>404.3</v>
      </c>
      <c r="H20" s="67">
        <f t="shared" si="6"/>
        <v>404.3</v>
      </c>
    </row>
    <row r="21" spans="1:8" ht="75" x14ac:dyDescent="0.3">
      <c r="A21" s="9" t="s">
        <v>23</v>
      </c>
      <c r="B21" s="31" t="s">
        <v>655</v>
      </c>
      <c r="C21" s="2" t="s">
        <v>7</v>
      </c>
      <c r="D21" s="2" t="s">
        <v>49</v>
      </c>
      <c r="E21" s="2" t="s">
        <v>24</v>
      </c>
      <c r="F21" s="54"/>
      <c r="G21" s="66">
        <f t="shared" si="6"/>
        <v>404.3</v>
      </c>
      <c r="H21" s="67">
        <f t="shared" si="6"/>
        <v>404.3</v>
      </c>
    </row>
    <row r="22" spans="1:8" ht="37.5" x14ac:dyDescent="0.3">
      <c r="A22" s="9" t="s">
        <v>25</v>
      </c>
      <c r="B22" s="31" t="s">
        <v>655</v>
      </c>
      <c r="C22" s="2" t="s">
        <v>7</v>
      </c>
      <c r="D22" s="2" t="s">
        <v>49</v>
      </c>
      <c r="E22" s="2" t="s">
        <v>26</v>
      </c>
      <c r="F22" s="54"/>
      <c r="G22" s="66">
        <f t="shared" si="6"/>
        <v>404.3</v>
      </c>
      <c r="H22" s="67">
        <f t="shared" si="6"/>
        <v>404.3</v>
      </c>
    </row>
    <row r="23" spans="1:8" ht="37.5" x14ac:dyDescent="0.3">
      <c r="A23" s="5" t="s">
        <v>54</v>
      </c>
      <c r="B23" s="31" t="s">
        <v>655</v>
      </c>
      <c r="C23" s="2" t="s">
        <v>7</v>
      </c>
      <c r="D23" s="2" t="s">
        <v>49</v>
      </c>
      <c r="E23" s="1" t="s">
        <v>55</v>
      </c>
      <c r="F23" s="54"/>
      <c r="G23" s="66">
        <f t="shared" ref="G23:H23" si="7">+G24</f>
        <v>404.3</v>
      </c>
      <c r="H23" s="67">
        <f t="shared" si="7"/>
        <v>404.3</v>
      </c>
    </row>
    <row r="24" spans="1:8" ht="56.25" x14ac:dyDescent="0.3">
      <c r="A24" s="5" t="s">
        <v>61</v>
      </c>
      <c r="B24" s="31" t="s">
        <v>655</v>
      </c>
      <c r="C24" s="2" t="s">
        <v>7</v>
      </c>
      <c r="D24" s="2" t="s">
        <v>49</v>
      </c>
      <c r="E24" s="1" t="s">
        <v>62</v>
      </c>
      <c r="F24" s="54"/>
      <c r="G24" s="66">
        <f t="shared" ref="G24:H25" si="8">+G25</f>
        <v>404.3</v>
      </c>
      <c r="H24" s="67">
        <f t="shared" si="8"/>
        <v>404.3</v>
      </c>
    </row>
    <row r="25" spans="1:8" ht="20.25" x14ac:dyDescent="0.3">
      <c r="A25" s="5" t="s">
        <v>63</v>
      </c>
      <c r="B25" s="31" t="s">
        <v>655</v>
      </c>
      <c r="C25" s="2" t="s">
        <v>7</v>
      </c>
      <c r="D25" s="3">
        <v>13</v>
      </c>
      <c r="E25" s="1" t="s">
        <v>64</v>
      </c>
      <c r="F25" s="54"/>
      <c r="G25" s="66">
        <f t="shared" si="8"/>
        <v>404.3</v>
      </c>
      <c r="H25" s="67">
        <f t="shared" si="8"/>
        <v>404.3</v>
      </c>
    </row>
    <row r="26" spans="1:8" ht="20.25" x14ac:dyDescent="0.3">
      <c r="A26" s="18" t="s">
        <v>67</v>
      </c>
      <c r="B26" s="31" t="s">
        <v>655</v>
      </c>
      <c r="C26" s="2" t="s">
        <v>7</v>
      </c>
      <c r="D26" s="2" t="s">
        <v>49</v>
      </c>
      <c r="E26" s="2" t="s">
        <v>64</v>
      </c>
      <c r="F26" s="54" t="s">
        <v>68</v>
      </c>
      <c r="G26" s="66">
        <v>404.3</v>
      </c>
      <c r="H26" s="67">
        <v>404.3</v>
      </c>
    </row>
    <row r="27" spans="1:8" ht="20.25" x14ac:dyDescent="0.3">
      <c r="A27" s="16" t="s">
        <v>262</v>
      </c>
      <c r="B27" s="31" t="s">
        <v>655</v>
      </c>
      <c r="C27" s="2" t="s">
        <v>263</v>
      </c>
      <c r="D27" s="2" t="s">
        <v>8</v>
      </c>
      <c r="E27" s="2"/>
      <c r="F27" s="54"/>
      <c r="G27" s="66">
        <f t="shared" ref="G27:H27" si="9">SUM(G28)</f>
        <v>35</v>
      </c>
      <c r="H27" s="67">
        <f t="shared" si="9"/>
        <v>35</v>
      </c>
    </row>
    <row r="28" spans="1:8" ht="20.25" x14ac:dyDescent="0.3">
      <c r="A28" s="16" t="s">
        <v>264</v>
      </c>
      <c r="B28" s="31" t="s">
        <v>655</v>
      </c>
      <c r="C28" s="2" t="s">
        <v>263</v>
      </c>
      <c r="D28" s="2" t="s">
        <v>263</v>
      </c>
      <c r="E28" s="2"/>
      <c r="F28" s="54"/>
      <c r="G28" s="66">
        <f t="shared" ref="G28:H29" si="10">SUM(G29)</f>
        <v>35</v>
      </c>
      <c r="H28" s="67">
        <f t="shared" si="10"/>
        <v>35</v>
      </c>
    </row>
    <row r="29" spans="1:8" ht="56.25" x14ac:dyDescent="0.3">
      <c r="A29" s="18" t="s">
        <v>342</v>
      </c>
      <c r="B29" s="31" t="s">
        <v>655</v>
      </c>
      <c r="C29" s="2" t="s">
        <v>263</v>
      </c>
      <c r="D29" s="2" t="s">
        <v>263</v>
      </c>
      <c r="E29" s="2" t="s">
        <v>343</v>
      </c>
      <c r="F29" s="54"/>
      <c r="G29" s="66">
        <f t="shared" si="10"/>
        <v>35</v>
      </c>
      <c r="H29" s="67">
        <f t="shared" si="10"/>
        <v>35</v>
      </c>
    </row>
    <row r="30" spans="1:8" ht="20.25" x14ac:dyDescent="0.3">
      <c r="A30" s="18" t="s">
        <v>81</v>
      </c>
      <c r="B30" s="31" t="s">
        <v>655</v>
      </c>
      <c r="C30" s="2" t="s">
        <v>263</v>
      </c>
      <c r="D30" s="2" t="s">
        <v>263</v>
      </c>
      <c r="E30" s="2" t="s">
        <v>344</v>
      </c>
      <c r="F30" s="54"/>
      <c r="G30" s="66">
        <f t="shared" ref="G30:H30" si="11">SUM(G32)</f>
        <v>35</v>
      </c>
      <c r="H30" s="67">
        <f t="shared" si="11"/>
        <v>35</v>
      </c>
    </row>
    <row r="31" spans="1:8" ht="20.25" x14ac:dyDescent="0.3">
      <c r="A31" s="18" t="s">
        <v>546</v>
      </c>
      <c r="B31" s="31" t="s">
        <v>655</v>
      </c>
      <c r="C31" s="2" t="s">
        <v>263</v>
      </c>
      <c r="D31" s="2" t="s">
        <v>263</v>
      </c>
      <c r="E31" s="2" t="s">
        <v>547</v>
      </c>
      <c r="F31" s="54"/>
      <c r="G31" s="66">
        <f t="shared" ref="G31:H31" si="12">SUM(G32)</f>
        <v>35</v>
      </c>
      <c r="H31" s="67">
        <f t="shared" si="12"/>
        <v>35</v>
      </c>
    </row>
    <row r="32" spans="1:8" ht="37.5" x14ac:dyDescent="0.3">
      <c r="A32" s="18" t="s">
        <v>345</v>
      </c>
      <c r="B32" s="31" t="s">
        <v>655</v>
      </c>
      <c r="C32" s="2" t="s">
        <v>263</v>
      </c>
      <c r="D32" s="2" t="s">
        <v>263</v>
      </c>
      <c r="E32" s="2" t="s">
        <v>346</v>
      </c>
      <c r="F32" s="54"/>
      <c r="G32" s="66">
        <f>SUM(G33+G34)</f>
        <v>35</v>
      </c>
      <c r="H32" s="67">
        <f>SUM(H33+H34)</f>
        <v>35</v>
      </c>
    </row>
    <row r="33" spans="1:8" ht="37.5" x14ac:dyDescent="0.3">
      <c r="A33" s="16" t="s">
        <v>28</v>
      </c>
      <c r="B33" s="31" t="s">
        <v>655</v>
      </c>
      <c r="C33" s="2" t="s">
        <v>263</v>
      </c>
      <c r="D33" s="2" t="s">
        <v>263</v>
      </c>
      <c r="E33" s="2" t="s">
        <v>346</v>
      </c>
      <c r="F33" s="54" t="s">
        <v>29</v>
      </c>
      <c r="G33" s="66">
        <v>15</v>
      </c>
      <c r="H33" s="67">
        <v>15</v>
      </c>
    </row>
    <row r="34" spans="1:8" ht="20.25" x14ac:dyDescent="0.3">
      <c r="A34" s="18" t="s">
        <v>65</v>
      </c>
      <c r="B34" s="31" t="s">
        <v>655</v>
      </c>
      <c r="C34" s="2" t="s">
        <v>263</v>
      </c>
      <c r="D34" s="2" t="s">
        <v>263</v>
      </c>
      <c r="E34" s="2" t="s">
        <v>346</v>
      </c>
      <c r="F34" s="54" t="s">
        <v>66</v>
      </c>
      <c r="G34" s="66">
        <v>20</v>
      </c>
      <c r="H34" s="67">
        <v>20</v>
      </c>
    </row>
    <row r="35" spans="1:8" ht="43.5" customHeight="1" x14ac:dyDescent="0.3">
      <c r="A35" s="83" t="s">
        <v>669</v>
      </c>
      <c r="B35" s="55" t="s">
        <v>656</v>
      </c>
      <c r="C35" s="40"/>
      <c r="D35" s="40"/>
      <c r="E35" s="40"/>
      <c r="F35" s="56"/>
      <c r="G35" s="68">
        <f t="shared" ref="G35:H36" si="13">+G36</f>
        <v>2161.1999999999998</v>
      </c>
      <c r="H35" s="69">
        <f t="shared" si="13"/>
        <v>2127.1</v>
      </c>
    </row>
    <row r="36" spans="1:8" ht="20.25" x14ac:dyDescent="0.3">
      <c r="A36" s="24" t="s">
        <v>6</v>
      </c>
      <c r="B36" s="31" t="s">
        <v>656</v>
      </c>
      <c r="C36" s="2" t="s">
        <v>7</v>
      </c>
      <c r="D36" s="2" t="s">
        <v>8</v>
      </c>
      <c r="E36" s="2"/>
      <c r="F36" s="54"/>
      <c r="G36" s="66">
        <f t="shared" si="13"/>
        <v>2161.1999999999998</v>
      </c>
      <c r="H36" s="67">
        <f t="shared" si="13"/>
        <v>2127.1</v>
      </c>
    </row>
    <row r="37" spans="1:8" ht="56.25" x14ac:dyDescent="0.3">
      <c r="A37" s="9" t="s">
        <v>356</v>
      </c>
      <c r="B37" s="31" t="s">
        <v>656</v>
      </c>
      <c r="C37" s="2" t="s">
        <v>7</v>
      </c>
      <c r="D37" s="2" t="s">
        <v>169</v>
      </c>
      <c r="E37" s="2"/>
      <c r="F37" s="54"/>
      <c r="G37" s="66">
        <f>G38</f>
        <v>2161.1999999999998</v>
      </c>
      <c r="H37" s="67">
        <f>H38</f>
        <v>2127.1</v>
      </c>
    </row>
    <row r="38" spans="1:8" ht="56.25" x14ac:dyDescent="0.3">
      <c r="A38" s="9" t="s">
        <v>357</v>
      </c>
      <c r="B38" s="31" t="s">
        <v>656</v>
      </c>
      <c r="C38" s="2" t="s">
        <v>7</v>
      </c>
      <c r="D38" s="2" t="s">
        <v>169</v>
      </c>
      <c r="E38" s="2" t="s">
        <v>94</v>
      </c>
      <c r="F38" s="54"/>
      <c r="G38" s="66">
        <f t="shared" ref="G38:H38" si="14">+G39</f>
        <v>2161.1999999999998</v>
      </c>
      <c r="H38" s="67">
        <f t="shared" si="14"/>
        <v>2127.1</v>
      </c>
    </row>
    <row r="39" spans="1:8" ht="20.25" x14ac:dyDescent="0.3">
      <c r="A39" s="9" t="s">
        <v>95</v>
      </c>
      <c r="B39" s="31" t="s">
        <v>656</v>
      </c>
      <c r="C39" s="2" t="s">
        <v>7</v>
      </c>
      <c r="D39" s="2" t="s">
        <v>169</v>
      </c>
      <c r="E39" s="2" t="s">
        <v>96</v>
      </c>
      <c r="F39" s="54"/>
      <c r="G39" s="66">
        <f t="shared" ref="G39:H39" si="15">+G40+G44</f>
        <v>2161.1999999999998</v>
      </c>
      <c r="H39" s="67">
        <f t="shared" si="15"/>
        <v>2127.1</v>
      </c>
    </row>
    <row r="40" spans="1:8" ht="20.25" x14ac:dyDescent="0.3">
      <c r="A40" s="9" t="s">
        <v>16</v>
      </c>
      <c r="B40" s="31" t="s">
        <v>656</v>
      </c>
      <c r="C40" s="2" t="s">
        <v>7</v>
      </c>
      <c r="D40" s="2" t="s">
        <v>169</v>
      </c>
      <c r="E40" s="2" t="s">
        <v>358</v>
      </c>
      <c r="F40" s="54"/>
      <c r="G40" s="66">
        <f t="shared" ref="G40:H40" si="16">+G41</f>
        <v>1378.3</v>
      </c>
      <c r="H40" s="67">
        <f t="shared" si="16"/>
        <v>1344.2</v>
      </c>
    </row>
    <row r="41" spans="1:8" ht="20.25" x14ac:dyDescent="0.3">
      <c r="A41" s="9" t="s">
        <v>359</v>
      </c>
      <c r="B41" s="31" t="s">
        <v>656</v>
      </c>
      <c r="C41" s="2" t="s">
        <v>7</v>
      </c>
      <c r="D41" s="2" t="s">
        <v>169</v>
      </c>
      <c r="E41" s="2" t="s">
        <v>679</v>
      </c>
      <c r="F41" s="54"/>
      <c r="G41" s="66">
        <f t="shared" ref="G41:H41" si="17">+G42+G43</f>
        <v>1378.3</v>
      </c>
      <c r="H41" s="67">
        <f t="shared" si="17"/>
        <v>1344.2</v>
      </c>
    </row>
    <row r="42" spans="1:8" ht="37.5" x14ac:dyDescent="0.3">
      <c r="A42" s="16" t="s">
        <v>20</v>
      </c>
      <c r="B42" s="31" t="s">
        <v>656</v>
      </c>
      <c r="C42" s="2" t="s">
        <v>7</v>
      </c>
      <c r="D42" s="2" t="s">
        <v>169</v>
      </c>
      <c r="E42" s="2" t="s">
        <v>679</v>
      </c>
      <c r="F42" s="54" t="s">
        <v>21</v>
      </c>
      <c r="G42" s="66">
        <v>1188.8</v>
      </c>
      <c r="H42" s="67">
        <v>1159.4000000000001</v>
      </c>
    </row>
    <row r="43" spans="1:8" ht="37.5" x14ac:dyDescent="0.3">
      <c r="A43" s="16" t="s">
        <v>28</v>
      </c>
      <c r="B43" s="31" t="s">
        <v>656</v>
      </c>
      <c r="C43" s="2" t="s">
        <v>7</v>
      </c>
      <c r="D43" s="2" t="s">
        <v>169</v>
      </c>
      <c r="E43" s="2" t="s">
        <v>679</v>
      </c>
      <c r="F43" s="54" t="s">
        <v>29</v>
      </c>
      <c r="G43" s="66">
        <v>189.5</v>
      </c>
      <c r="H43" s="67">
        <v>184.8</v>
      </c>
    </row>
    <row r="44" spans="1:8" ht="37.5" x14ac:dyDescent="0.3">
      <c r="A44" s="18" t="s">
        <v>100</v>
      </c>
      <c r="B44" s="31" t="s">
        <v>656</v>
      </c>
      <c r="C44" s="2" t="s">
        <v>7</v>
      </c>
      <c r="D44" s="2" t="s">
        <v>169</v>
      </c>
      <c r="E44" s="3" t="s">
        <v>101</v>
      </c>
      <c r="F44" s="57"/>
      <c r="G44" s="66">
        <f t="shared" ref="G44:H44" si="18">+G45</f>
        <v>782.9</v>
      </c>
      <c r="H44" s="67">
        <f t="shared" si="18"/>
        <v>782.9</v>
      </c>
    </row>
    <row r="45" spans="1:8" ht="37.5" x14ac:dyDescent="0.3">
      <c r="A45" s="16" t="s">
        <v>20</v>
      </c>
      <c r="B45" s="31" t="s">
        <v>656</v>
      </c>
      <c r="C45" s="2" t="s">
        <v>7</v>
      </c>
      <c r="D45" s="2" t="s">
        <v>169</v>
      </c>
      <c r="E45" s="2" t="s">
        <v>101</v>
      </c>
      <c r="F45" s="54" t="s">
        <v>21</v>
      </c>
      <c r="G45" s="66">
        <v>782.9</v>
      </c>
      <c r="H45" s="67">
        <v>782.9</v>
      </c>
    </row>
    <row r="46" spans="1:8" ht="42" customHeight="1" x14ac:dyDescent="0.3">
      <c r="A46" s="51" t="s">
        <v>670</v>
      </c>
      <c r="B46" s="55" t="s">
        <v>657</v>
      </c>
      <c r="C46" s="40"/>
      <c r="D46" s="40"/>
      <c r="E46" s="40"/>
      <c r="F46" s="56"/>
      <c r="G46" s="68">
        <f t="shared" ref="G46:H46" si="19">+G47+G155+G201+G262+G289+G303+G326+G295+G350+G147</f>
        <v>453711.89999999997</v>
      </c>
      <c r="H46" s="69">
        <f t="shared" si="19"/>
        <v>442750.99999999994</v>
      </c>
    </row>
    <row r="47" spans="1:8" ht="20.25" x14ac:dyDescent="0.3">
      <c r="A47" s="24" t="s">
        <v>6</v>
      </c>
      <c r="B47" s="31" t="s">
        <v>657</v>
      </c>
      <c r="C47" s="2" t="s">
        <v>7</v>
      </c>
      <c r="D47" s="2" t="s">
        <v>8</v>
      </c>
      <c r="E47" s="2"/>
      <c r="F47" s="54"/>
      <c r="G47" s="66">
        <f>+G54+G80+G74+G48</f>
        <v>326196.69999999995</v>
      </c>
      <c r="H47" s="67">
        <f>+H54+H80+H74+H48</f>
        <v>316911.19999999995</v>
      </c>
    </row>
    <row r="48" spans="1:8" ht="48" customHeight="1" x14ac:dyDescent="0.3">
      <c r="A48" s="14" t="s">
        <v>9</v>
      </c>
      <c r="B48" s="31" t="s">
        <v>657</v>
      </c>
      <c r="C48" s="4" t="s">
        <v>7</v>
      </c>
      <c r="D48" s="4" t="s">
        <v>10</v>
      </c>
      <c r="E48" s="4"/>
      <c r="F48" s="58"/>
      <c r="G48" s="70">
        <f t="shared" ref="G48:H48" si="20">+G49</f>
        <v>5556.6</v>
      </c>
      <c r="H48" s="71">
        <f t="shared" si="20"/>
        <v>5556.6</v>
      </c>
    </row>
    <row r="49" spans="1:8" ht="20.25" x14ac:dyDescent="0.3">
      <c r="A49" s="14" t="s">
        <v>11</v>
      </c>
      <c r="B49" s="31" t="s">
        <v>657</v>
      </c>
      <c r="C49" s="4" t="s">
        <v>7</v>
      </c>
      <c r="D49" s="4" t="s">
        <v>10</v>
      </c>
      <c r="E49" s="4" t="s">
        <v>12</v>
      </c>
      <c r="F49" s="58"/>
      <c r="G49" s="70">
        <f t="shared" ref="G49:H52" si="21">+G50</f>
        <v>5556.6</v>
      </c>
      <c r="H49" s="71">
        <f t="shared" si="21"/>
        <v>5556.6</v>
      </c>
    </row>
    <row r="50" spans="1:8" ht="37.5" x14ac:dyDescent="0.3">
      <c r="A50" s="5" t="s">
        <v>13</v>
      </c>
      <c r="B50" s="31" t="s">
        <v>657</v>
      </c>
      <c r="C50" s="4" t="s">
        <v>7</v>
      </c>
      <c r="D50" s="4" t="s">
        <v>10</v>
      </c>
      <c r="E50" s="1" t="s">
        <v>14</v>
      </c>
      <c r="F50" s="58" t="s">
        <v>15</v>
      </c>
      <c r="G50" s="70">
        <f t="shared" ref="G50:H50" si="22">+G52</f>
        <v>5556.6</v>
      </c>
      <c r="H50" s="71">
        <f t="shared" si="22"/>
        <v>5556.6</v>
      </c>
    </row>
    <row r="51" spans="1:8" ht="20.25" x14ac:dyDescent="0.3">
      <c r="A51" s="5" t="s">
        <v>16</v>
      </c>
      <c r="B51" s="31" t="s">
        <v>657</v>
      </c>
      <c r="C51" s="4" t="s">
        <v>7</v>
      </c>
      <c r="D51" s="4" t="s">
        <v>10</v>
      </c>
      <c r="E51" s="1" t="s">
        <v>17</v>
      </c>
      <c r="F51" s="58" t="s">
        <v>15</v>
      </c>
      <c r="G51" s="70">
        <f t="shared" ref="G51:H51" si="23">+G53</f>
        <v>5556.6</v>
      </c>
      <c r="H51" s="71">
        <f t="shared" si="23"/>
        <v>5556.6</v>
      </c>
    </row>
    <row r="52" spans="1:8" ht="37.5" x14ac:dyDescent="0.3">
      <c r="A52" s="5" t="s">
        <v>18</v>
      </c>
      <c r="B52" s="31" t="s">
        <v>657</v>
      </c>
      <c r="C52" s="4" t="s">
        <v>7</v>
      </c>
      <c r="D52" s="4" t="s">
        <v>10</v>
      </c>
      <c r="E52" s="1" t="s">
        <v>19</v>
      </c>
      <c r="F52" s="58"/>
      <c r="G52" s="70">
        <f t="shared" si="21"/>
        <v>5556.6</v>
      </c>
      <c r="H52" s="71">
        <f t="shared" si="21"/>
        <v>5556.6</v>
      </c>
    </row>
    <row r="53" spans="1:8" ht="37.5" x14ac:dyDescent="0.3">
      <c r="A53" s="13" t="s">
        <v>20</v>
      </c>
      <c r="B53" s="31" t="s">
        <v>657</v>
      </c>
      <c r="C53" s="4" t="s">
        <v>7</v>
      </c>
      <c r="D53" s="4" t="s">
        <v>10</v>
      </c>
      <c r="E53" s="4" t="s">
        <v>19</v>
      </c>
      <c r="F53" s="58" t="s">
        <v>21</v>
      </c>
      <c r="G53" s="66">
        <v>5556.6</v>
      </c>
      <c r="H53" s="67">
        <v>5556.6</v>
      </c>
    </row>
    <row r="54" spans="1:8" ht="56.25" x14ac:dyDescent="0.3">
      <c r="A54" s="14" t="s">
        <v>702</v>
      </c>
      <c r="B54" s="31" t="s">
        <v>657</v>
      </c>
      <c r="C54" s="4" t="s">
        <v>7</v>
      </c>
      <c r="D54" s="4" t="s">
        <v>22</v>
      </c>
      <c r="E54" s="4"/>
      <c r="F54" s="58"/>
      <c r="G54" s="70">
        <f t="shared" ref="G54:H54" si="24">+G55</f>
        <v>117206.5</v>
      </c>
      <c r="H54" s="71">
        <f t="shared" si="24"/>
        <v>107433.9</v>
      </c>
    </row>
    <row r="55" spans="1:8" ht="75" x14ac:dyDescent="0.3">
      <c r="A55" s="9" t="s">
        <v>23</v>
      </c>
      <c r="B55" s="31" t="s">
        <v>657</v>
      </c>
      <c r="C55" s="2" t="s">
        <v>7</v>
      </c>
      <c r="D55" s="2" t="s">
        <v>22</v>
      </c>
      <c r="E55" s="2" t="s">
        <v>24</v>
      </c>
      <c r="F55" s="54"/>
      <c r="G55" s="66">
        <f t="shared" ref="G55:H55" si="25">+G56</f>
        <v>117206.5</v>
      </c>
      <c r="H55" s="67">
        <f t="shared" si="25"/>
        <v>107433.9</v>
      </c>
    </row>
    <row r="56" spans="1:8" ht="37.5" x14ac:dyDescent="0.3">
      <c r="A56" s="9" t="s">
        <v>25</v>
      </c>
      <c r="B56" s="31" t="s">
        <v>657</v>
      </c>
      <c r="C56" s="2" t="s">
        <v>7</v>
      </c>
      <c r="D56" s="2" t="s">
        <v>22</v>
      </c>
      <c r="E56" s="2" t="s">
        <v>26</v>
      </c>
      <c r="F56" s="54"/>
      <c r="G56" s="66">
        <f>+G57</f>
        <v>117206.5</v>
      </c>
      <c r="H56" s="67">
        <f>+H57</f>
        <v>107433.9</v>
      </c>
    </row>
    <row r="57" spans="1:8" ht="37.5" x14ac:dyDescent="0.3">
      <c r="A57" s="5" t="s">
        <v>13</v>
      </c>
      <c r="B57" s="31" t="s">
        <v>657</v>
      </c>
      <c r="C57" s="2" t="s">
        <v>7</v>
      </c>
      <c r="D57" s="2" t="s">
        <v>22</v>
      </c>
      <c r="E57" s="2" t="s">
        <v>30</v>
      </c>
      <c r="F57" s="54"/>
      <c r="G57" s="66">
        <f>+G58+G66+G68+G71</f>
        <v>117206.5</v>
      </c>
      <c r="H57" s="67">
        <f>+H58+H66+H68+H71</f>
        <v>107433.9</v>
      </c>
    </row>
    <row r="58" spans="1:8" ht="20.25" x14ac:dyDescent="0.3">
      <c r="A58" s="5" t="s">
        <v>16</v>
      </c>
      <c r="B58" s="31" t="s">
        <v>657</v>
      </c>
      <c r="C58" s="2" t="s">
        <v>7</v>
      </c>
      <c r="D58" s="2" t="s">
        <v>22</v>
      </c>
      <c r="E58" s="2" t="s">
        <v>31</v>
      </c>
      <c r="F58" s="54"/>
      <c r="G58" s="66">
        <f>+G59+G62</f>
        <v>85808.1</v>
      </c>
      <c r="H58" s="67">
        <f>+H59+H62</f>
        <v>76035.5</v>
      </c>
    </row>
    <row r="59" spans="1:8" ht="37.5" x14ac:dyDescent="0.3">
      <c r="A59" s="5" t="s">
        <v>32</v>
      </c>
      <c r="B59" s="31" t="s">
        <v>657</v>
      </c>
      <c r="C59" s="2" t="s">
        <v>7</v>
      </c>
      <c r="D59" s="2" t="s">
        <v>22</v>
      </c>
      <c r="E59" s="2" t="s">
        <v>33</v>
      </c>
      <c r="F59" s="54"/>
      <c r="G59" s="66">
        <f>+G60+G61</f>
        <v>37616.400000000001</v>
      </c>
      <c r="H59" s="67">
        <f>+H60+H61</f>
        <v>36735</v>
      </c>
    </row>
    <row r="60" spans="1:8" ht="37.5" x14ac:dyDescent="0.3">
      <c r="A60" s="16" t="s">
        <v>20</v>
      </c>
      <c r="B60" s="31" t="s">
        <v>657</v>
      </c>
      <c r="C60" s="2" t="s">
        <v>7</v>
      </c>
      <c r="D60" s="2" t="s">
        <v>22</v>
      </c>
      <c r="E60" s="2" t="s">
        <v>33</v>
      </c>
      <c r="F60" s="54" t="s">
        <v>21</v>
      </c>
      <c r="G60" s="66">
        <f>30638.5+1921.7</f>
        <v>32560.2</v>
      </c>
      <c r="H60" s="67">
        <f>29882+1921.7</f>
        <v>31803.7</v>
      </c>
    </row>
    <row r="61" spans="1:8" ht="37.5" x14ac:dyDescent="0.3">
      <c r="A61" s="16" t="s">
        <v>28</v>
      </c>
      <c r="B61" s="31" t="s">
        <v>657</v>
      </c>
      <c r="C61" s="2" t="s">
        <v>7</v>
      </c>
      <c r="D61" s="2" t="s">
        <v>22</v>
      </c>
      <c r="E61" s="2" t="s">
        <v>33</v>
      </c>
      <c r="F61" s="54" t="s">
        <v>29</v>
      </c>
      <c r="G61" s="66">
        <v>5056.2</v>
      </c>
      <c r="H61" s="67">
        <v>4931.3</v>
      </c>
    </row>
    <row r="62" spans="1:8" ht="37.5" x14ac:dyDescent="0.3">
      <c r="A62" s="5" t="s">
        <v>36</v>
      </c>
      <c r="B62" s="31" t="s">
        <v>657</v>
      </c>
      <c r="C62" s="2" t="s">
        <v>7</v>
      </c>
      <c r="D62" s="2" t="s">
        <v>22</v>
      </c>
      <c r="E62" s="2" t="s">
        <v>37</v>
      </c>
      <c r="F62" s="54"/>
      <c r="G62" s="66">
        <f t="shared" ref="G62:H62" si="26">+G63+G64+G65</f>
        <v>48191.700000000004</v>
      </c>
      <c r="H62" s="67">
        <f t="shared" si="26"/>
        <v>39300.5</v>
      </c>
    </row>
    <row r="63" spans="1:8" ht="37.5" x14ac:dyDescent="0.3">
      <c r="A63" s="16" t="s">
        <v>20</v>
      </c>
      <c r="B63" s="31" t="s">
        <v>657</v>
      </c>
      <c r="C63" s="2" t="s">
        <v>7</v>
      </c>
      <c r="D63" s="2" t="s">
        <v>22</v>
      </c>
      <c r="E63" s="2" t="s">
        <v>37</v>
      </c>
      <c r="F63" s="54" t="s">
        <v>21</v>
      </c>
      <c r="G63" s="66">
        <v>40718.400000000001</v>
      </c>
      <c r="H63" s="67">
        <v>32010</v>
      </c>
    </row>
    <row r="64" spans="1:8" ht="37.5" x14ac:dyDescent="0.3">
      <c r="A64" s="16" t="s">
        <v>28</v>
      </c>
      <c r="B64" s="31" t="s">
        <v>657</v>
      </c>
      <c r="C64" s="2" t="s">
        <v>7</v>
      </c>
      <c r="D64" s="2" t="s">
        <v>22</v>
      </c>
      <c r="E64" s="2" t="s">
        <v>37</v>
      </c>
      <c r="F64" s="54" t="s">
        <v>29</v>
      </c>
      <c r="G64" s="66">
        <v>7401.5</v>
      </c>
      <c r="H64" s="67">
        <v>7218.7</v>
      </c>
    </row>
    <row r="65" spans="1:8" ht="20.25" x14ac:dyDescent="0.3">
      <c r="A65" s="16" t="s">
        <v>34</v>
      </c>
      <c r="B65" s="31" t="s">
        <v>657</v>
      </c>
      <c r="C65" s="2" t="s">
        <v>7</v>
      </c>
      <c r="D65" s="2" t="s">
        <v>22</v>
      </c>
      <c r="E65" s="2" t="s">
        <v>37</v>
      </c>
      <c r="F65" s="54" t="s">
        <v>35</v>
      </c>
      <c r="G65" s="66">
        <v>71.8</v>
      </c>
      <c r="H65" s="67">
        <v>71.8</v>
      </c>
    </row>
    <row r="66" spans="1:8" ht="37.5" x14ac:dyDescent="0.3">
      <c r="A66" s="5" t="s">
        <v>100</v>
      </c>
      <c r="B66" s="31" t="s">
        <v>657</v>
      </c>
      <c r="C66" s="2" t="s">
        <v>7</v>
      </c>
      <c r="D66" s="2" t="s">
        <v>22</v>
      </c>
      <c r="E66" s="2" t="s">
        <v>38</v>
      </c>
      <c r="F66" s="54"/>
      <c r="G66" s="66">
        <f t="shared" ref="G66:H66" si="27">+G67</f>
        <v>26406.799999999999</v>
      </c>
      <c r="H66" s="67">
        <f t="shared" si="27"/>
        <v>26406.799999999999</v>
      </c>
    </row>
    <row r="67" spans="1:8" ht="37.5" x14ac:dyDescent="0.3">
      <c r="A67" s="16" t="s">
        <v>20</v>
      </c>
      <c r="B67" s="31" t="s">
        <v>657</v>
      </c>
      <c r="C67" s="2" t="s">
        <v>7</v>
      </c>
      <c r="D67" s="2" t="s">
        <v>22</v>
      </c>
      <c r="E67" s="2" t="s">
        <v>38</v>
      </c>
      <c r="F67" s="54" t="s">
        <v>21</v>
      </c>
      <c r="G67" s="66">
        <v>26406.799999999999</v>
      </c>
      <c r="H67" s="67">
        <v>26406.799999999999</v>
      </c>
    </row>
    <row r="68" spans="1:8" ht="56.25" x14ac:dyDescent="0.3">
      <c r="A68" s="16" t="s">
        <v>39</v>
      </c>
      <c r="B68" s="31" t="s">
        <v>657</v>
      </c>
      <c r="C68" s="2" t="s">
        <v>7</v>
      </c>
      <c r="D68" s="2" t="s">
        <v>22</v>
      </c>
      <c r="E68" s="2" t="s">
        <v>40</v>
      </c>
      <c r="F68" s="54"/>
      <c r="G68" s="66">
        <f t="shared" ref="G68:H68" si="28">+G69+G70</f>
        <v>1589.4</v>
      </c>
      <c r="H68" s="67">
        <f t="shared" si="28"/>
        <v>1589.4</v>
      </c>
    </row>
    <row r="69" spans="1:8" ht="37.5" x14ac:dyDescent="0.3">
      <c r="A69" s="16" t="s">
        <v>20</v>
      </c>
      <c r="B69" s="31" t="s">
        <v>657</v>
      </c>
      <c r="C69" s="2" t="s">
        <v>7</v>
      </c>
      <c r="D69" s="2" t="s">
        <v>22</v>
      </c>
      <c r="E69" s="2" t="s">
        <v>40</v>
      </c>
      <c r="F69" s="54" t="s">
        <v>21</v>
      </c>
      <c r="G69" s="66">
        <v>1460</v>
      </c>
      <c r="H69" s="67">
        <v>1460</v>
      </c>
    </row>
    <row r="70" spans="1:8" ht="37.5" x14ac:dyDescent="0.3">
      <c r="A70" s="16" t="s">
        <v>28</v>
      </c>
      <c r="B70" s="31" t="s">
        <v>657</v>
      </c>
      <c r="C70" s="2" t="s">
        <v>7</v>
      </c>
      <c r="D70" s="2" t="s">
        <v>22</v>
      </c>
      <c r="E70" s="2" t="s">
        <v>40</v>
      </c>
      <c r="F70" s="54" t="s">
        <v>29</v>
      </c>
      <c r="G70" s="66">
        <v>129.4</v>
      </c>
      <c r="H70" s="67">
        <v>129.4</v>
      </c>
    </row>
    <row r="71" spans="1:8" ht="93.75" x14ac:dyDescent="0.3">
      <c r="A71" s="16" t="s">
        <v>42</v>
      </c>
      <c r="B71" s="31" t="s">
        <v>657</v>
      </c>
      <c r="C71" s="2" t="s">
        <v>7</v>
      </c>
      <c r="D71" s="2" t="s">
        <v>22</v>
      </c>
      <c r="E71" s="2" t="s">
        <v>43</v>
      </c>
      <c r="F71" s="54"/>
      <c r="G71" s="66">
        <f t="shared" ref="G71:H71" si="29">+G72+G73</f>
        <v>3402.2000000000003</v>
      </c>
      <c r="H71" s="67">
        <f t="shared" si="29"/>
        <v>3402.2000000000003</v>
      </c>
    </row>
    <row r="72" spans="1:8" ht="37.5" x14ac:dyDescent="0.3">
      <c r="A72" s="16" t="s">
        <v>20</v>
      </c>
      <c r="B72" s="31" t="s">
        <v>657</v>
      </c>
      <c r="C72" s="2" t="s">
        <v>7</v>
      </c>
      <c r="D72" s="2" t="s">
        <v>22</v>
      </c>
      <c r="E72" s="2" t="s">
        <v>43</v>
      </c>
      <c r="F72" s="54" t="s">
        <v>21</v>
      </c>
      <c r="G72" s="66">
        <v>2962.4</v>
      </c>
      <c r="H72" s="67">
        <v>2962.4</v>
      </c>
    </row>
    <row r="73" spans="1:8" ht="37.5" x14ac:dyDescent="0.3">
      <c r="A73" s="16" t="s">
        <v>28</v>
      </c>
      <c r="B73" s="31" t="s">
        <v>657</v>
      </c>
      <c r="C73" s="2" t="s">
        <v>7</v>
      </c>
      <c r="D73" s="2" t="s">
        <v>22</v>
      </c>
      <c r="E73" s="2" t="s">
        <v>43</v>
      </c>
      <c r="F73" s="54" t="s">
        <v>29</v>
      </c>
      <c r="G73" s="66">
        <v>439.8</v>
      </c>
      <c r="H73" s="67">
        <v>439.8</v>
      </c>
    </row>
    <row r="74" spans="1:8" ht="20.25" x14ac:dyDescent="0.3">
      <c r="A74" s="14" t="s">
        <v>44</v>
      </c>
      <c r="B74" s="31" t="s">
        <v>657</v>
      </c>
      <c r="C74" s="4" t="s">
        <v>7</v>
      </c>
      <c r="D74" s="4" t="s">
        <v>45</v>
      </c>
      <c r="E74" s="4"/>
      <c r="F74" s="58"/>
      <c r="G74" s="70">
        <f t="shared" ref="G74:H75" si="30">+G75</f>
        <v>4.9000000000000004</v>
      </c>
      <c r="H74" s="71">
        <f t="shared" si="30"/>
        <v>32</v>
      </c>
    </row>
    <row r="75" spans="1:8" ht="75" x14ac:dyDescent="0.3">
      <c r="A75" s="9" t="s">
        <v>23</v>
      </c>
      <c r="B75" s="31" t="s">
        <v>657</v>
      </c>
      <c r="C75" s="2" t="s">
        <v>7</v>
      </c>
      <c r="D75" s="2" t="s">
        <v>45</v>
      </c>
      <c r="E75" s="2" t="s">
        <v>24</v>
      </c>
      <c r="F75" s="54"/>
      <c r="G75" s="66">
        <f t="shared" si="30"/>
        <v>4.9000000000000004</v>
      </c>
      <c r="H75" s="67">
        <f t="shared" si="30"/>
        <v>32</v>
      </c>
    </row>
    <row r="76" spans="1:8" ht="37.5" x14ac:dyDescent="0.3">
      <c r="A76" s="9" t="s">
        <v>25</v>
      </c>
      <c r="B76" s="31" t="s">
        <v>657</v>
      </c>
      <c r="C76" s="2" t="s">
        <v>7</v>
      </c>
      <c r="D76" s="2" t="s">
        <v>45</v>
      </c>
      <c r="E76" s="2" t="s">
        <v>26</v>
      </c>
      <c r="F76" s="54"/>
      <c r="G76" s="66">
        <f t="shared" ref="G76:H78" si="31">+G77</f>
        <v>4.9000000000000004</v>
      </c>
      <c r="H76" s="67">
        <f t="shared" si="31"/>
        <v>32</v>
      </c>
    </row>
    <row r="77" spans="1:8" ht="37.5" x14ac:dyDescent="0.3">
      <c r="A77" s="5" t="s">
        <v>13</v>
      </c>
      <c r="B77" s="31" t="s">
        <v>657</v>
      </c>
      <c r="C77" s="2" t="s">
        <v>7</v>
      </c>
      <c r="D77" s="2" t="s">
        <v>45</v>
      </c>
      <c r="E77" s="2" t="s">
        <v>30</v>
      </c>
      <c r="F77" s="54"/>
      <c r="G77" s="66">
        <f t="shared" si="31"/>
        <v>4.9000000000000004</v>
      </c>
      <c r="H77" s="67">
        <f t="shared" si="31"/>
        <v>32</v>
      </c>
    </row>
    <row r="78" spans="1:8" ht="60.75" customHeight="1" x14ac:dyDescent="0.3">
      <c r="A78" s="16" t="s">
        <v>46</v>
      </c>
      <c r="B78" s="31" t="s">
        <v>657</v>
      </c>
      <c r="C78" s="2" t="s">
        <v>7</v>
      </c>
      <c r="D78" s="2" t="s">
        <v>45</v>
      </c>
      <c r="E78" s="3" t="s">
        <v>47</v>
      </c>
      <c r="F78" s="57"/>
      <c r="G78" s="66">
        <f t="shared" si="31"/>
        <v>4.9000000000000004</v>
      </c>
      <c r="H78" s="67">
        <f t="shared" si="31"/>
        <v>32</v>
      </c>
    </row>
    <row r="79" spans="1:8" ht="37.5" x14ac:dyDescent="0.3">
      <c r="A79" s="16" t="s">
        <v>28</v>
      </c>
      <c r="B79" s="31" t="s">
        <v>657</v>
      </c>
      <c r="C79" s="2" t="s">
        <v>7</v>
      </c>
      <c r="D79" s="2" t="s">
        <v>45</v>
      </c>
      <c r="E79" s="2" t="s">
        <v>47</v>
      </c>
      <c r="F79" s="54" t="s">
        <v>29</v>
      </c>
      <c r="G79" s="66">
        <v>4.9000000000000004</v>
      </c>
      <c r="H79" s="67">
        <v>32</v>
      </c>
    </row>
    <row r="80" spans="1:8" ht="20.25" x14ac:dyDescent="0.3">
      <c r="A80" s="14" t="s">
        <v>48</v>
      </c>
      <c r="B80" s="31" t="s">
        <v>657</v>
      </c>
      <c r="C80" s="4" t="s">
        <v>7</v>
      </c>
      <c r="D80" s="4" t="s">
        <v>49</v>
      </c>
      <c r="E80" s="4"/>
      <c r="F80" s="58"/>
      <c r="G80" s="70">
        <f>+G81+G140+G119+G127</f>
        <v>203428.69999999998</v>
      </c>
      <c r="H80" s="71">
        <f>+H81+H140+H119+H127</f>
        <v>203888.69999999998</v>
      </c>
    </row>
    <row r="81" spans="1:8" ht="75" x14ac:dyDescent="0.3">
      <c r="A81" s="9" t="s">
        <v>23</v>
      </c>
      <c r="B81" s="31" t="s">
        <v>657</v>
      </c>
      <c r="C81" s="2" t="s">
        <v>7</v>
      </c>
      <c r="D81" s="2" t="s">
        <v>49</v>
      </c>
      <c r="E81" s="2" t="s">
        <v>24</v>
      </c>
      <c r="F81" s="54"/>
      <c r="G81" s="66">
        <f>+G114+G82</f>
        <v>132109.4</v>
      </c>
      <c r="H81" s="67">
        <f>+H114+H82</f>
        <v>132569.4</v>
      </c>
    </row>
    <row r="82" spans="1:8" ht="37.5" x14ac:dyDescent="0.3">
      <c r="A82" s="5" t="s">
        <v>25</v>
      </c>
      <c r="B82" s="31" t="s">
        <v>657</v>
      </c>
      <c r="C82" s="2" t="s">
        <v>7</v>
      </c>
      <c r="D82" s="2" t="s">
        <v>49</v>
      </c>
      <c r="E82" s="2" t="s">
        <v>26</v>
      </c>
      <c r="F82" s="54"/>
      <c r="G82" s="66">
        <f>+G93+G83+G107</f>
        <v>131725</v>
      </c>
      <c r="H82" s="67">
        <f>+H93+H83+H107</f>
        <v>132185</v>
      </c>
    </row>
    <row r="83" spans="1:8" ht="37.5" x14ac:dyDescent="0.3">
      <c r="A83" s="5" t="s">
        <v>54</v>
      </c>
      <c r="B83" s="31" t="s">
        <v>657</v>
      </c>
      <c r="C83" s="2" t="s">
        <v>7</v>
      </c>
      <c r="D83" s="2" t="s">
        <v>49</v>
      </c>
      <c r="E83" s="1" t="s">
        <v>55</v>
      </c>
      <c r="F83" s="54"/>
      <c r="G83" s="66">
        <f>+G84</f>
        <v>1879.8</v>
      </c>
      <c r="H83" s="67">
        <f>+H84</f>
        <v>2339.8000000000002</v>
      </c>
    </row>
    <row r="84" spans="1:8" ht="37.5" x14ac:dyDescent="0.3">
      <c r="A84" s="5" t="s">
        <v>56</v>
      </c>
      <c r="B84" s="31" t="s">
        <v>657</v>
      </c>
      <c r="C84" s="2" t="s">
        <v>7</v>
      </c>
      <c r="D84" s="2" t="s">
        <v>49</v>
      </c>
      <c r="E84" s="1" t="s">
        <v>57</v>
      </c>
      <c r="F84" s="54"/>
      <c r="G84" s="66">
        <f t="shared" ref="G84:H84" si="32">+G85+G87+G89+G91</f>
        <v>1879.8</v>
      </c>
      <c r="H84" s="67">
        <f t="shared" si="32"/>
        <v>2339.8000000000002</v>
      </c>
    </row>
    <row r="85" spans="1:8" ht="56.25" x14ac:dyDescent="0.3">
      <c r="A85" s="5" t="s">
        <v>749</v>
      </c>
      <c r="B85" s="31" t="s">
        <v>657</v>
      </c>
      <c r="C85" s="2" t="s">
        <v>7</v>
      </c>
      <c r="D85" s="3">
        <v>13</v>
      </c>
      <c r="E85" s="1" t="s">
        <v>503</v>
      </c>
      <c r="F85" s="57"/>
      <c r="G85" s="66">
        <f t="shared" ref="G85:H85" si="33">G86</f>
        <v>170</v>
      </c>
      <c r="H85" s="67">
        <f t="shared" si="33"/>
        <v>170</v>
      </c>
    </row>
    <row r="86" spans="1:8" ht="37.5" x14ac:dyDescent="0.3">
      <c r="A86" s="13" t="s">
        <v>28</v>
      </c>
      <c r="B86" s="31" t="s">
        <v>657</v>
      </c>
      <c r="C86" s="2" t="s">
        <v>7</v>
      </c>
      <c r="D86" s="2" t="s">
        <v>49</v>
      </c>
      <c r="E86" s="2" t="s">
        <v>503</v>
      </c>
      <c r="F86" s="54" t="s">
        <v>29</v>
      </c>
      <c r="G86" s="66">
        <v>170</v>
      </c>
      <c r="H86" s="67">
        <v>170</v>
      </c>
    </row>
    <row r="87" spans="1:8" ht="37.5" x14ac:dyDescent="0.3">
      <c r="A87" s="5" t="s">
        <v>772</v>
      </c>
      <c r="B87" s="31" t="s">
        <v>657</v>
      </c>
      <c r="C87" s="2" t="s">
        <v>7</v>
      </c>
      <c r="D87" s="3">
        <v>13</v>
      </c>
      <c r="E87" s="1" t="s">
        <v>58</v>
      </c>
      <c r="F87" s="57"/>
      <c r="G87" s="66">
        <f t="shared" ref="G87:H91" si="34">G88</f>
        <v>1550</v>
      </c>
      <c r="H87" s="67">
        <f t="shared" si="34"/>
        <v>1550</v>
      </c>
    </row>
    <row r="88" spans="1:8" ht="37.5" x14ac:dyDescent="0.3">
      <c r="A88" s="18" t="s">
        <v>28</v>
      </c>
      <c r="B88" s="31" t="s">
        <v>657</v>
      </c>
      <c r="C88" s="2" t="s">
        <v>7</v>
      </c>
      <c r="D88" s="2" t="s">
        <v>49</v>
      </c>
      <c r="E88" s="2" t="s">
        <v>58</v>
      </c>
      <c r="F88" s="54" t="s">
        <v>29</v>
      </c>
      <c r="G88" s="66">
        <v>1550</v>
      </c>
      <c r="H88" s="67">
        <v>1550</v>
      </c>
    </row>
    <row r="89" spans="1:8" ht="56.25" x14ac:dyDescent="0.3">
      <c r="A89" s="5" t="s">
        <v>59</v>
      </c>
      <c r="B89" s="31" t="s">
        <v>657</v>
      </c>
      <c r="C89" s="2" t="s">
        <v>7</v>
      </c>
      <c r="D89" s="3">
        <v>13</v>
      </c>
      <c r="E89" s="1" t="s">
        <v>60</v>
      </c>
      <c r="F89" s="57"/>
      <c r="G89" s="66">
        <f t="shared" si="34"/>
        <v>89.8</v>
      </c>
      <c r="H89" s="67">
        <f t="shared" si="34"/>
        <v>89.8</v>
      </c>
    </row>
    <row r="90" spans="1:8" ht="37.5" x14ac:dyDescent="0.3">
      <c r="A90" s="18" t="s">
        <v>20</v>
      </c>
      <c r="B90" s="31" t="s">
        <v>657</v>
      </c>
      <c r="C90" s="2" t="s">
        <v>7</v>
      </c>
      <c r="D90" s="2" t="s">
        <v>49</v>
      </c>
      <c r="E90" s="2" t="s">
        <v>60</v>
      </c>
      <c r="F90" s="54" t="s">
        <v>21</v>
      </c>
      <c r="G90" s="66">
        <v>89.8</v>
      </c>
      <c r="H90" s="67">
        <v>89.8</v>
      </c>
    </row>
    <row r="91" spans="1:8" ht="37.5" x14ac:dyDescent="0.3">
      <c r="A91" s="14" t="s">
        <v>748</v>
      </c>
      <c r="B91" s="31" t="s">
        <v>657</v>
      </c>
      <c r="C91" s="2" t="s">
        <v>7</v>
      </c>
      <c r="D91" s="3">
        <v>13</v>
      </c>
      <c r="E91" s="1" t="s">
        <v>747</v>
      </c>
      <c r="F91" s="57"/>
      <c r="G91" s="66">
        <f t="shared" si="34"/>
        <v>70</v>
      </c>
      <c r="H91" s="67">
        <f t="shared" si="34"/>
        <v>530</v>
      </c>
    </row>
    <row r="92" spans="1:8" ht="37.5" x14ac:dyDescent="0.3">
      <c r="A92" s="13" t="s">
        <v>28</v>
      </c>
      <c r="B92" s="31" t="s">
        <v>657</v>
      </c>
      <c r="C92" s="2" t="s">
        <v>7</v>
      </c>
      <c r="D92" s="2" t="s">
        <v>49</v>
      </c>
      <c r="E92" s="2" t="s">
        <v>747</v>
      </c>
      <c r="F92" s="54" t="s">
        <v>29</v>
      </c>
      <c r="G92" s="66">
        <v>70</v>
      </c>
      <c r="H92" s="67">
        <v>530</v>
      </c>
    </row>
    <row r="93" spans="1:8" ht="37.5" x14ac:dyDescent="0.3">
      <c r="A93" s="5" t="s">
        <v>13</v>
      </c>
      <c r="B93" s="31" t="s">
        <v>657</v>
      </c>
      <c r="C93" s="2" t="s">
        <v>7</v>
      </c>
      <c r="D93" s="2" t="s">
        <v>49</v>
      </c>
      <c r="E93" s="1" t="s">
        <v>30</v>
      </c>
      <c r="F93" s="54"/>
      <c r="G93" s="66">
        <f>+G94+G101+G103+G105+G99</f>
        <v>128319.20000000001</v>
      </c>
      <c r="H93" s="67">
        <f>+H94+H101+H103+H105+H99</f>
        <v>128319.2</v>
      </c>
    </row>
    <row r="94" spans="1:8" ht="20.25" x14ac:dyDescent="0.3">
      <c r="A94" s="5" t="s">
        <v>69</v>
      </c>
      <c r="B94" s="31" t="s">
        <v>657</v>
      </c>
      <c r="C94" s="2" t="s">
        <v>7</v>
      </c>
      <c r="D94" s="2" t="s">
        <v>49</v>
      </c>
      <c r="E94" s="1" t="s">
        <v>70</v>
      </c>
      <c r="F94" s="54"/>
      <c r="G94" s="66">
        <f>G95</f>
        <v>66867</v>
      </c>
      <c r="H94" s="67">
        <f>H95</f>
        <v>64826.1</v>
      </c>
    </row>
    <row r="95" spans="1:8" ht="20.25" x14ac:dyDescent="0.3">
      <c r="A95" s="5" t="s">
        <v>75</v>
      </c>
      <c r="B95" s="31" t="s">
        <v>657</v>
      </c>
      <c r="C95" s="2" t="s">
        <v>7</v>
      </c>
      <c r="D95" s="3">
        <v>13</v>
      </c>
      <c r="E95" s="4" t="s">
        <v>76</v>
      </c>
      <c r="F95" s="58" t="s">
        <v>15</v>
      </c>
      <c r="G95" s="66">
        <f t="shared" ref="G95:H95" si="35">SUM(G96:G98)</f>
        <v>66867</v>
      </c>
      <c r="H95" s="67">
        <f t="shared" si="35"/>
        <v>64826.1</v>
      </c>
    </row>
    <row r="96" spans="1:8" ht="20.25" x14ac:dyDescent="0.3">
      <c r="A96" s="13" t="s">
        <v>74</v>
      </c>
      <c r="B96" s="31" t="s">
        <v>657</v>
      </c>
      <c r="C96" s="2" t="s">
        <v>7</v>
      </c>
      <c r="D96" s="2" t="s">
        <v>49</v>
      </c>
      <c r="E96" s="2" t="s">
        <v>76</v>
      </c>
      <c r="F96" s="54" t="s">
        <v>77</v>
      </c>
      <c r="G96" s="70">
        <v>37114.6</v>
      </c>
      <c r="H96" s="71">
        <v>35073.699999999997</v>
      </c>
    </row>
    <row r="97" spans="1:8" ht="37.5" x14ac:dyDescent="0.3">
      <c r="A97" s="13" t="s">
        <v>28</v>
      </c>
      <c r="B97" s="31" t="s">
        <v>657</v>
      </c>
      <c r="C97" s="2" t="s">
        <v>7</v>
      </c>
      <c r="D97" s="2" t="s">
        <v>49</v>
      </c>
      <c r="E97" s="2" t="s">
        <v>76</v>
      </c>
      <c r="F97" s="54" t="s">
        <v>29</v>
      </c>
      <c r="G97" s="70">
        <v>29580.6</v>
      </c>
      <c r="H97" s="71">
        <v>29580.6</v>
      </c>
    </row>
    <row r="98" spans="1:8" ht="20.25" x14ac:dyDescent="0.3">
      <c r="A98" s="13" t="s">
        <v>34</v>
      </c>
      <c r="B98" s="31" t="s">
        <v>657</v>
      </c>
      <c r="C98" s="2" t="s">
        <v>7</v>
      </c>
      <c r="D98" s="2" t="s">
        <v>49</v>
      </c>
      <c r="E98" s="2" t="s">
        <v>76</v>
      </c>
      <c r="F98" s="54" t="s">
        <v>35</v>
      </c>
      <c r="G98" s="70">
        <v>171.8</v>
      </c>
      <c r="H98" s="71">
        <v>171.8</v>
      </c>
    </row>
    <row r="99" spans="1:8" ht="37.5" x14ac:dyDescent="0.3">
      <c r="A99" s="20" t="s">
        <v>100</v>
      </c>
      <c r="B99" s="31" t="s">
        <v>657</v>
      </c>
      <c r="C99" s="4" t="s">
        <v>7</v>
      </c>
      <c r="D99" s="4" t="s">
        <v>49</v>
      </c>
      <c r="E99" s="2" t="s">
        <v>38</v>
      </c>
      <c r="F99" s="59"/>
      <c r="G99" s="66">
        <f t="shared" ref="G99:H99" si="36">+G100</f>
        <v>43123.100000000006</v>
      </c>
      <c r="H99" s="67">
        <f t="shared" si="36"/>
        <v>45164</v>
      </c>
    </row>
    <row r="100" spans="1:8" ht="20.25" x14ac:dyDescent="0.3">
      <c r="A100" s="13" t="s">
        <v>74</v>
      </c>
      <c r="B100" s="31" t="s">
        <v>657</v>
      </c>
      <c r="C100" s="4" t="s">
        <v>7</v>
      </c>
      <c r="D100" s="4" t="s">
        <v>49</v>
      </c>
      <c r="E100" s="2" t="s">
        <v>38</v>
      </c>
      <c r="F100" s="54" t="s">
        <v>77</v>
      </c>
      <c r="G100" s="66">
        <v>43123.100000000006</v>
      </c>
      <c r="H100" s="67">
        <v>45164</v>
      </c>
    </row>
    <row r="101" spans="1:8" ht="56.25" x14ac:dyDescent="0.3">
      <c r="A101" s="16" t="s">
        <v>78</v>
      </c>
      <c r="B101" s="31" t="s">
        <v>657</v>
      </c>
      <c r="C101" s="2" t="s">
        <v>7</v>
      </c>
      <c r="D101" s="2" t="s">
        <v>49</v>
      </c>
      <c r="E101" s="2" t="s">
        <v>40</v>
      </c>
      <c r="F101" s="54"/>
      <c r="G101" s="66">
        <f t="shared" ref="G101:H101" si="37">+G102</f>
        <v>15</v>
      </c>
      <c r="H101" s="67">
        <f t="shared" si="37"/>
        <v>15</v>
      </c>
    </row>
    <row r="102" spans="1:8" ht="37.5" x14ac:dyDescent="0.3">
      <c r="A102" s="16" t="s">
        <v>28</v>
      </c>
      <c r="B102" s="31" t="s">
        <v>657</v>
      </c>
      <c r="C102" s="2" t="s">
        <v>7</v>
      </c>
      <c r="D102" s="2" t="s">
        <v>49</v>
      </c>
      <c r="E102" s="2" t="s">
        <v>40</v>
      </c>
      <c r="F102" s="54" t="s">
        <v>29</v>
      </c>
      <c r="G102" s="66">
        <v>15</v>
      </c>
      <c r="H102" s="67">
        <v>15</v>
      </c>
    </row>
    <row r="103" spans="1:8" ht="93.75" x14ac:dyDescent="0.3">
      <c r="A103" s="16" t="s">
        <v>42</v>
      </c>
      <c r="B103" s="31" t="s">
        <v>657</v>
      </c>
      <c r="C103" s="2" t="s">
        <v>7</v>
      </c>
      <c r="D103" s="2" t="s">
        <v>49</v>
      </c>
      <c r="E103" s="2" t="s">
        <v>43</v>
      </c>
      <c r="F103" s="54"/>
      <c r="G103" s="66">
        <f t="shared" ref="G103:H103" si="38">+G104</f>
        <v>80</v>
      </c>
      <c r="H103" s="67">
        <f t="shared" si="38"/>
        <v>80</v>
      </c>
    </row>
    <row r="104" spans="1:8" ht="37.5" x14ac:dyDescent="0.3">
      <c r="A104" s="16" t="s">
        <v>28</v>
      </c>
      <c r="B104" s="31" t="s">
        <v>657</v>
      </c>
      <c r="C104" s="2" t="s">
        <v>7</v>
      </c>
      <c r="D104" s="2" t="s">
        <v>49</v>
      </c>
      <c r="E104" s="2" t="s">
        <v>43</v>
      </c>
      <c r="F104" s="54" t="s">
        <v>29</v>
      </c>
      <c r="G104" s="66">
        <v>80</v>
      </c>
      <c r="H104" s="67">
        <v>80</v>
      </c>
    </row>
    <row r="105" spans="1:8" ht="75" x14ac:dyDescent="0.3">
      <c r="A105" s="16" t="s">
        <v>79</v>
      </c>
      <c r="B105" s="31" t="s">
        <v>657</v>
      </c>
      <c r="C105" s="2" t="s">
        <v>7</v>
      </c>
      <c r="D105" s="2" t="s">
        <v>49</v>
      </c>
      <c r="E105" s="2" t="s">
        <v>80</v>
      </c>
      <c r="F105" s="54"/>
      <c r="G105" s="66">
        <f t="shared" ref="G105:H105" si="39">SUM(G106)</f>
        <v>18234.099999999999</v>
      </c>
      <c r="H105" s="67">
        <f t="shared" si="39"/>
        <v>18234.099999999999</v>
      </c>
    </row>
    <row r="106" spans="1:8" ht="20.25" x14ac:dyDescent="0.3">
      <c r="A106" s="18" t="s">
        <v>71</v>
      </c>
      <c r="B106" s="31" t="s">
        <v>657</v>
      </c>
      <c r="C106" s="2" t="s">
        <v>7</v>
      </c>
      <c r="D106" s="2" t="s">
        <v>49</v>
      </c>
      <c r="E106" s="2" t="s">
        <v>80</v>
      </c>
      <c r="F106" s="54" t="s">
        <v>72</v>
      </c>
      <c r="G106" s="66">
        <v>18234.099999999999</v>
      </c>
      <c r="H106" s="67">
        <v>18234.099999999999</v>
      </c>
    </row>
    <row r="107" spans="1:8" ht="20.25" x14ac:dyDescent="0.3">
      <c r="A107" s="16" t="s">
        <v>81</v>
      </c>
      <c r="B107" s="31" t="s">
        <v>657</v>
      </c>
      <c r="C107" s="2" t="s">
        <v>7</v>
      </c>
      <c r="D107" s="2" t="s">
        <v>49</v>
      </c>
      <c r="E107" s="2" t="s">
        <v>82</v>
      </c>
      <c r="F107" s="54"/>
      <c r="G107" s="66">
        <f t="shared" ref="G107:H107" si="40">+G108+G110+G112</f>
        <v>1526</v>
      </c>
      <c r="H107" s="67">
        <f t="shared" si="40"/>
        <v>1526</v>
      </c>
    </row>
    <row r="108" spans="1:8" ht="56.25" x14ac:dyDescent="0.3">
      <c r="A108" s="16" t="s">
        <v>680</v>
      </c>
      <c r="B108" s="31" t="s">
        <v>657</v>
      </c>
      <c r="C108" s="2" t="s">
        <v>7</v>
      </c>
      <c r="D108" s="2" t="s">
        <v>49</v>
      </c>
      <c r="E108" s="2" t="s">
        <v>83</v>
      </c>
      <c r="F108" s="54"/>
      <c r="G108" s="66">
        <f t="shared" ref="G108:H108" si="41">+G109</f>
        <v>1000</v>
      </c>
      <c r="H108" s="67">
        <f t="shared" si="41"/>
        <v>1000</v>
      </c>
    </row>
    <row r="109" spans="1:8" ht="37.5" x14ac:dyDescent="0.3">
      <c r="A109" s="18" t="s">
        <v>20</v>
      </c>
      <c r="B109" s="31" t="s">
        <v>657</v>
      </c>
      <c r="C109" s="2" t="s">
        <v>7</v>
      </c>
      <c r="D109" s="2" t="s">
        <v>49</v>
      </c>
      <c r="E109" s="2" t="s">
        <v>83</v>
      </c>
      <c r="F109" s="54" t="s">
        <v>21</v>
      </c>
      <c r="G109" s="66">
        <v>1000</v>
      </c>
      <c r="H109" s="67">
        <v>1000</v>
      </c>
    </row>
    <row r="110" spans="1:8" ht="42.75" customHeight="1" x14ac:dyDescent="0.3">
      <c r="A110" s="16" t="s">
        <v>84</v>
      </c>
      <c r="B110" s="31" t="s">
        <v>657</v>
      </c>
      <c r="C110" s="2" t="s">
        <v>7</v>
      </c>
      <c r="D110" s="2" t="s">
        <v>49</v>
      </c>
      <c r="E110" s="2" t="s">
        <v>760</v>
      </c>
      <c r="F110" s="54"/>
      <c r="G110" s="66">
        <f t="shared" ref="G110:H110" si="42">+G111</f>
        <v>230</v>
      </c>
      <c r="H110" s="67">
        <f t="shared" si="42"/>
        <v>230</v>
      </c>
    </row>
    <row r="111" spans="1:8" ht="37.5" x14ac:dyDescent="0.3">
      <c r="A111" s="16" t="s">
        <v>28</v>
      </c>
      <c r="B111" s="31" t="s">
        <v>657</v>
      </c>
      <c r="C111" s="2" t="s">
        <v>7</v>
      </c>
      <c r="D111" s="2" t="s">
        <v>49</v>
      </c>
      <c r="E111" s="2" t="s">
        <v>760</v>
      </c>
      <c r="F111" s="54" t="s">
        <v>29</v>
      </c>
      <c r="G111" s="66">
        <v>230</v>
      </c>
      <c r="H111" s="67">
        <v>230</v>
      </c>
    </row>
    <row r="112" spans="1:8" ht="37.5" x14ac:dyDescent="0.3">
      <c r="A112" s="5" t="s">
        <v>85</v>
      </c>
      <c r="B112" s="31" t="s">
        <v>657</v>
      </c>
      <c r="C112" s="2" t="s">
        <v>7</v>
      </c>
      <c r="D112" s="2" t="s">
        <v>49</v>
      </c>
      <c r="E112" s="2" t="s">
        <v>761</v>
      </c>
      <c r="F112" s="54"/>
      <c r="G112" s="66">
        <f>+G113</f>
        <v>296</v>
      </c>
      <c r="H112" s="67">
        <f>+H113</f>
        <v>296</v>
      </c>
    </row>
    <row r="113" spans="1:8" ht="20.25" x14ac:dyDescent="0.3">
      <c r="A113" s="18" t="s">
        <v>67</v>
      </c>
      <c r="B113" s="31" t="s">
        <v>657</v>
      </c>
      <c r="C113" s="2" t="s">
        <v>7</v>
      </c>
      <c r="D113" s="2" t="s">
        <v>49</v>
      </c>
      <c r="E113" s="2" t="s">
        <v>761</v>
      </c>
      <c r="F113" s="54" t="s">
        <v>68</v>
      </c>
      <c r="G113" s="66">
        <v>296</v>
      </c>
      <c r="H113" s="67">
        <v>296</v>
      </c>
    </row>
    <row r="114" spans="1:8" ht="37.5" x14ac:dyDescent="0.3">
      <c r="A114" s="5" t="s">
        <v>265</v>
      </c>
      <c r="B114" s="31" t="s">
        <v>657</v>
      </c>
      <c r="C114" s="2" t="s">
        <v>7</v>
      </c>
      <c r="D114" s="2" t="s">
        <v>49</v>
      </c>
      <c r="E114" s="2" t="s">
        <v>86</v>
      </c>
      <c r="F114" s="54"/>
      <c r="G114" s="66">
        <f t="shared" ref="G114:H114" si="43">+G115</f>
        <v>384.4</v>
      </c>
      <c r="H114" s="67">
        <f t="shared" si="43"/>
        <v>384.4</v>
      </c>
    </row>
    <row r="115" spans="1:8" ht="37.5" x14ac:dyDescent="0.3">
      <c r="A115" s="5" t="s">
        <v>87</v>
      </c>
      <c r="B115" s="31" t="s">
        <v>657</v>
      </c>
      <c r="C115" s="2" t="s">
        <v>7</v>
      </c>
      <c r="D115" s="2" t="s">
        <v>49</v>
      </c>
      <c r="E115" s="2" t="s">
        <v>88</v>
      </c>
      <c r="F115" s="54"/>
      <c r="G115" s="66">
        <f t="shared" ref="G115:H116" si="44">+G116</f>
        <v>384.4</v>
      </c>
      <c r="H115" s="67">
        <f t="shared" si="44"/>
        <v>384.4</v>
      </c>
    </row>
    <row r="116" spans="1:8" ht="20.25" x14ac:dyDescent="0.3">
      <c r="A116" s="5" t="s">
        <v>89</v>
      </c>
      <c r="B116" s="31" t="s">
        <v>657</v>
      </c>
      <c r="C116" s="2" t="s">
        <v>7</v>
      </c>
      <c r="D116" s="2" t="s">
        <v>49</v>
      </c>
      <c r="E116" s="2" t="s">
        <v>90</v>
      </c>
      <c r="F116" s="54"/>
      <c r="G116" s="66">
        <f t="shared" si="44"/>
        <v>384.4</v>
      </c>
      <c r="H116" s="67">
        <f t="shared" si="44"/>
        <v>384.4</v>
      </c>
    </row>
    <row r="117" spans="1:8" ht="20.25" x14ac:dyDescent="0.3">
      <c r="A117" s="5" t="s">
        <v>91</v>
      </c>
      <c r="B117" s="31" t="s">
        <v>657</v>
      </c>
      <c r="C117" s="2" t="s">
        <v>7</v>
      </c>
      <c r="D117" s="3">
        <v>13</v>
      </c>
      <c r="E117" s="3" t="s">
        <v>92</v>
      </c>
      <c r="F117" s="57"/>
      <c r="G117" s="66">
        <f t="shared" ref="G117:H117" si="45">G118</f>
        <v>384.4</v>
      </c>
      <c r="H117" s="67">
        <f t="shared" si="45"/>
        <v>384.4</v>
      </c>
    </row>
    <row r="118" spans="1:8" ht="20.25" x14ac:dyDescent="0.3">
      <c r="A118" s="47" t="s">
        <v>34</v>
      </c>
      <c r="B118" s="31" t="s">
        <v>657</v>
      </c>
      <c r="C118" s="2" t="s">
        <v>7</v>
      </c>
      <c r="D118" s="2" t="s">
        <v>49</v>
      </c>
      <c r="E118" s="2" t="s">
        <v>92</v>
      </c>
      <c r="F118" s="54" t="s">
        <v>35</v>
      </c>
      <c r="G118" s="66">
        <v>384.4</v>
      </c>
      <c r="H118" s="67">
        <v>384.4</v>
      </c>
    </row>
    <row r="119" spans="1:8" ht="56.25" x14ac:dyDescent="0.3">
      <c r="A119" s="5" t="s">
        <v>93</v>
      </c>
      <c r="B119" s="31" t="s">
        <v>657</v>
      </c>
      <c r="C119" s="2" t="s">
        <v>7</v>
      </c>
      <c r="D119" s="2" t="s">
        <v>49</v>
      </c>
      <c r="E119" s="1" t="s">
        <v>94</v>
      </c>
      <c r="F119" s="54"/>
      <c r="G119" s="66">
        <f t="shared" ref="G119:H119" si="46">G120</f>
        <v>69655.899999999994</v>
      </c>
      <c r="H119" s="67">
        <f t="shared" si="46"/>
        <v>69655.899999999994</v>
      </c>
    </row>
    <row r="120" spans="1:8" ht="20.25" x14ac:dyDescent="0.3">
      <c r="A120" s="5" t="s">
        <v>95</v>
      </c>
      <c r="B120" s="31" t="s">
        <v>657</v>
      </c>
      <c r="C120" s="2" t="s">
        <v>7</v>
      </c>
      <c r="D120" s="2" t="s">
        <v>49</v>
      </c>
      <c r="E120" s="1" t="s">
        <v>96</v>
      </c>
      <c r="F120" s="54"/>
      <c r="G120" s="66">
        <f t="shared" ref="G120:H120" si="47">G121+G125</f>
        <v>69655.899999999994</v>
      </c>
      <c r="H120" s="67">
        <f t="shared" si="47"/>
        <v>69655.899999999994</v>
      </c>
    </row>
    <row r="121" spans="1:8" ht="20.25" x14ac:dyDescent="0.3">
      <c r="A121" s="5" t="s">
        <v>69</v>
      </c>
      <c r="B121" s="31" t="s">
        <v>657</v>
      </c>
      <c r="C121" s="2" t="s">
        <v>7</v>
      </c>
      <c r="D121" s="2" t="s">
        <v>49</v>
      </c>
      <c r="E121" s="1" t="s">
        <v>97</v>
      </c>
      <c r="F121" s="54"/>
      <c r="G121" s="66">
        <f t="shared" ref="G121:H121" si="48">G122</f>
        <v>31815.899999999998</v>
      </c>
      <c r="H121" s="67">
        <f t="shared" si="48"/>
        <v>30548.6</v>
      </c>
    </row>
    <row r="122" spans="1:8" ht="37.5" x14ac:dyDescent="0.3">
      <c r="A122" s="5" t="s">
        <v>98</v>
      </c>
      <c r="B122" s="31" t="s">
        <v>657</v>
      </c>
      <c r="C122" s="2" t="s">
        <v>7</v>
      </c>
      <c r="D122" s="2" t="s">
        <v>49</v>
      </c>
      <c r="E122" s="1" t="s">
        <v>99</v>
      </c>
      <c r="F122" s="54"/>
      <c r="G122" s="66">
        <f t="shared" ref="G122:H122" si="49">SUM(G123:G124)</f>
        <v>31815.899999999998</v>
      </c>
      <c r="H122" s="67">
        <f t="shared" si="49"/>
        <v>30548.6</v>
      </c>
    </row>
    <row r="123" spans="1:8" ht="20.25" x14ac:dyDescent="0.3">
      <c r="A123" s="5" t="s">
        <v>74</v>
      </c>
      <c r="B123" s="31" t="s">
        <v>657</v>
      </c>
      <c r="C123" s="2" t="s">
        <v>7</v>
      </c>
      <c r="D123" s="2" t="s">
        <v>49</v>
      </c>
      <c r="E123" s="1" t="s">
        <v>99</v>
      </c>
      <c r="F123" s="60">
        <v>110</v>
      </c>
      <c r="G123" s="70">
        <v>29309.8</v>
      </c>
      <c r="H123" s="71">
        <v>28042.5</v>
      </c>
    </row>
    <row r="124" spans="1:8" ht="37.5" x14ac:dyDescent="0.3">
      <c r="A124" s="16" t="s">
        <v>28</v>
      </c>
      <c r="B124" s="31" t="s">
        <v>657</v>
      </c>
      <c r="C124" s="2" t="s">
        <v>7</v>
      </c>
      <c r="D124" s="2" t="s">
        <v>49</v>
      </c>
      <c r="E124" s="1" t="s">
        <v>99</v>
      </c>
      <c r="F124" s="60">
        <v>240</v>
      </c>
      <c r="G124" s="70">
        <v>2506.1</v>
      </c>
      <c r="H124" s="71">
        <v>2506.1</v>
      </c>
    </row>
    <row r="125" spans="1:8" ht="37.5" x14ac:dyDescent="0.3">
      <c r="A125" s="20" t="s">
        <v>100</v>
      </c>
      <c r="B125" s="31" t="s">
        <v>657</v>
      </c>
      <c r="C125" s="4" t="s">
        <v>7</v>
      </c>
      <c r="D125" s="4" t="s">
        <v>49</v>
      </c>
      <c r="E125" s="2" t="s">
        <v>101</v>
      </c>
      <c r="F125" s="59"/>
      <c r="G125" s="66">
        <f>+G126</f>
        <v>37840</v>
      </c>
      <c r="H125" s="67">
        <f>+H126</f>
        <v>39107.299999999996</v>
      </c>
    </row>
    <row r="126" spans="1:8" ht="20.25" x14ac:dyDescent="0.3">
      <c r="A126" s="13" t="s">
        <v>74</v>
      </c>
      <c r="B126" s="31" t="s">
        <v>657</v>
      </c>
      <c r="C126" s="4" t="s">
        <v>7</v>
      </c>
      <c r="D126" s="4" t="s">
        <v>49</v>
      </c>
      <c r="E126" s="2" t="s">
        <v>101</v>
      </c>
      <c r="F126" s="54" t="s">
        <v>77</v>
      </c>
      <c r="G126" s="66">
        <v>37840</v>
      </c>
      <c r="H126" s="67">
        <v>39107.299999999996</v>
      </c>
    </row>
    <row r="127" spans="1:8" ht="56.25" x14ac:dyDescent="0.3">
      <c r="A127" s="9" t="s">
        <v>200</v>
      </c>
      <c r="B127" s="31" t="s">
        <v>657</v>
      </c>
      <c r="C127" s="4" t="s">
        <v>7</v>
      </c>
      <c r="D127" s="4" t="s">
        <v>49</v>
      </c>
      <c r="E127" s="4" t="s">
        <v>201</v>
      </c>
      <c r="F127" s="58"/>
      <c r="G127" s="70">
        <f t="shared" ref="G127:H127" si="50">G128</f>
        <v>1454.8</v>
      </c>
      <c r="H127" s="71">
        <f t="shared" si="50"/>
        <v>1454.8</v>
      </c>
    </row>
    <row r="128" spans="1:8" ht="20.25" x14ac:dyDescent="0.3">
      <c r="A128" s="9" t="s">
        <v>724</v>
      </c>
      <c r="B128" s="31" t="s">
        <v>657</v>
      </c>
      <c r="C128" s="4" t="s">
        <v>7</v>
      </c>
      <c r="D128" s="4" t="s">
        <v>49</v>
      </c>
      <c r="E128" s="4" t="s">
        <v>726</v>
      </c>
      <c r="F128" s="58"/>
      <c r="G128" s="70">
        <f t="shared" ref="G128:H128" si="51">G129</f>
        <v>1454.8</v>
      </c>
      <c r="H128" s="71">
        <f t="shared" si="51"/>
        <v>1454.8</v>
      </c>
    </row>
    <row r="129" spans="1:8" ht="20.25" x14ac:dyDescent="0.3">
      <c r="A129" s="9" t="s">
        <v>50</v>
      </c>
      <c r="B129" s="31" t="s">
        <v>657</v>
      </c>
      <c r="C129" s="2" t="s">
        <v>7</v>
      </c>
      <c r="D129" s="2" t="s">
        <v>49</v>
      </c>
      <c r="E129" s="4" t="s">
        <v>727</v>
      </c>
      <c r="F129" s="54"/>
      <c r="G129" s="70">
        <f t="shared" ref="G129:H129" si="52">+G130+G133</f>
        <v>1454.8</v>
      </c>
      <c r="H129" s="71">
        <f t="shared" si="52"/>
        <v>1454.8</v>
      </c>
    </row>
    <row r="130" spans="1:8" ht="20.25" x14ac:dyDescent="0.3">
      <c r="A130" s="9" t="s">
        <v>51</v>
      </c>
      <c r="B130" s="31" t="s">
        <v>657</v>
      </c>
      <c r="C130" s="2" t="s">
        <v>7</v>
      </c>
      <c r="D130" s="2" t="s">
        <v>49</v>
      </c>
      <c r="E130" s="4" t="s">
        <v>728</v>
      </c>
      <c r="F130" s="54"/>
      <c r="G130" s="66">
        <f t="shared" ref="G130:H130" si="53">SUM(G131)</f>
        <v>100</v>
      </c>
      <c r="H130" s="67">
        <f t="shared" si="53"/>
        <v>100</v>
      </c>
    </row>
    <row r="131" spans="1:8" ht="37.5" x14ac:dyDescent="0.3">
      <c r="A131" s="9" t="s">
        <v>52</v>
      </c>
      <c r="B131" s="31" t="s">
        <v>657</v>
      </c>
      <c r="C131" s="2" t="s">
        <v>7</v>
      </c>
      <c r="D131" s="2" t="s">
        <v>49</v>
      </c>
      <c r="E131" s="4" t="s">
        <v>729</v>
      </c>
      <c r="F131" s="54"/>
      <c r="G131" s="70">
        <f t="shared" ref="G131:H131" si="54">G132</f>
        <v>100</v>
      </c>
      <c r="H131" s="71">
        <f t="shared" si="54"/>
        <v>100</v>
      </c>
    </row>
    <row r="132" spans="1:8" ht="37.5" x14ac:dyDescent="0.3">
      <c r="A132" s="16" t="s">
        <v>28</v>
      </c>
      <c r="B132" s="31" t="s">
        <v>657</v>
      </c>
      <c r="C132" s="2" t="s">
        <v>7</v>
      </c>
      <c r="D132" s="2" t="s">
        <v>49</v>
      </c>
      <c r="E132" s="4" t="s">
        <v>729</v>
      </c>
      <c r="F132" s="60">
        <v>240</v>
      </c>
      <c r="G132" s="70">
        <v>100</v>
      </c>
      <c r="H132" s="67">
        <v>100</v>
      </c>
    </row>
    <row r="133" spans="1:8" ht="37.5" x14ac:dyDescent="0.3">
      <c r="A133" s="9" t="s">
        <v>602</v>
      </c>
      <c r="B133" s="31" t="s">
        <v>657</v>
      </c>
      <c r="C133" s="2" t="s">
        <v>7</v>
      </c>
      <c r="D133" s="2" t="s">
        <v>49</v>
      </c>
      <c r="E133" s="4" t="s">
        <v>730</v>
      </c>
      <c r="F133" s="54"/>
      <c r="G133" s="66">
        <f t="shared" ref="G133:H133" si="55">SUM(G134+G136+G138)</f>
        <v>1354.8</v>
      </c>
      <c r="H133" s="67">
        <f t="shared" si="55"/>
        <v>1354.8</v>
      </c>
    </row>
    <row r="134" spans="1:8" ht="20.25" x14ac:dyDescent="0.3">
      <c r="A134" s="9" t="s">
        <v>725</v>
      </c>
      <c r="B134" s="31" t="s">
        <v>657</v>
      </c>
      <c r="C134" s="2" t="s">
        <v>7</v>
      </c>
      <c r="D134" s="2" t="s">
        <v>49</v>
      </c>
      <c r="E134" s="4" t="s">
        <v>731</v>
      </c>
      <c r="F134" s="54"/>
      <c r="G134" s="70">
        <f t="shared" ref="G134:H136" si="56">G135</f>
        <v>454.8</v>
      </c>
      <c r="H134" s="71">
        <f t="shared" si="56"/>
        <v>454.8</v>
      </c>
    </row>
    <row r="135" spans="1:8" ht="37.5" x14ac:dyDescent="0.3">
      <c r="A135" s="16" t="s">
        <v>28</v>
      </c>
      <c r="B135" s="31" t="s">
        <v>657</v>
      </c>
      <c r="C135" s="2" t="s">
        <v>7</v>
      </c>
      <c r="D135" s="2" t="s">
        <v>49</v>
      </c>
      <c r="E135" s="4" t="s">
        <v>731</v>
      </c>
      <c r="F135" s="60">
        <v>240</v>
      </c>
      <c r="G135" s="66">
        <v>454.8</v>
      </c>
      <c r="H135" s="67">
        <v>454.8</v>
      </c>
    </row>
    <row r="136" spans="1:8" ht="20.25" x14ac:dyDescent="0.3">
      <c r="A136" s="9" t="s">
        <v>53</v>
      </c>
      <c r="B136" s="31" t="s">
        <v>657</v>
      </c>
      <c r="C136" s="2" t="s">
        <v>7</v>
      </c>
      <c r="D136" s="2" t="s">
        <v>49</v>
      </c>
      <c r="E136" s="4" t="s">
        <v>733</v>
      </c>
      <c r="F136" s="54"/>
      <c r="G136" s="70">
        <f t="shared" si="56"/>
        <v>400</v>
      </c>
      <c r="H136" s="71">
        <f t="shared" si="56"/>
        <v>400</v>
      </c>
    </row>
    <row r="137" spans="1:8" ht="37.5" x14ac:dyDescent="0.3">
      <c r="A137" s="16" t="s">
        <v>28</v>
      </c>
      <c r="B137" s="31" t="s">
        <v>657</v>
      </c>
      <c r="C137" s="2" t="s">
        <v>7</v>
      </c>
      <c r="D137" s="2" t="s">
        <v>49</v>
      </c>
      <c r="E137" s="4" t="s">
        <v>733</v>
      </c>
      <c r="F137" s="60">
        <v>240</v>
      </c>
      <c r="G137" s="70">
        <v>400</v>
      </c>
      <c r="H137" s="67">
        <v>400</v>
      </c>
    </row>
    <row r="138" spans="1:8" ht="37.5" x14ac:dyDescent="0.3">
      <c r="A138" s="9" t="s">
        <v>732</v>
      </c>
      <c r="B138" s="31" t="s">
        <v>657</v>
      </c>
      <c r="C138" s="2" t="s">
        <v>7</v>
      </c>
      <c r="D138" s="2" t="s">
        <v>49</v>
      </c>
      <c r="E138" s="4" t="s">
        <v>734</v>
      </c>
      <c r="F138" s="54"/>
      <c r="G138" s="70">
        <f t="shared" ref="G138:H138" si="57">G139</f>
        <v>500</v>
      </c>
      <c r="H138" s="71">
        <f t="shared" si="57"/>
        <v>500</v>
      </c>
    </row>
    <row r="139" spans="1:8" ht="37.5" x14ac:dyDescent="0.3">
      <c r="A139" s="16" t="s">
        <v>28</v>
      </c>
      <c r="B139" s="31" t="s">
        <v>657</v>
      </c>
      <c r="C139" s="2" t="s">
        <v>7</v>
      </c>
      <c r="D139" s="2" t="s">
        <v>49</v>
      </c>
      <c r="E139" s="4" t="s">
        <v>734</v>
      </c>
      <c r="F139" s="60">
        <v>240</v>
      </c>
      <c r="G139" s="70">
        <v>500</v>
      </c>
      <c r="H139" s="67">
        <v>500</v>
      </c>
    </row>
    <row r="140" spans="1:8" ht="75" x14ac:dyDescent="0.3">
      <c r="A140" s="13" t="s">
        <v>103</v>
      </c>
      <c r="B140" s="31" t="s">
        <v>657</v>
      </c>
      <c r="C140" s="4" t="s">
        <v>7</v>
      </c>
      <c r="D140" s="4" t="s">
        <v>49</v>
      </c>
      <c r="E140" s="4" t="s">
        <v>104</v>
      </c>
      <c r="F140" s="58"/>
      <c r="G140" s="70">
        <f t="shared" ref="G140:H140" si="58">G141+G144</f>
        <v>208.6</v>
      </c>
      <c r="H140" s="71">
        <f t="shared" si="58"/>
        <v>208.6</v>
      </c>
    </row>
    <row r="141" spans="1:8" ht="37.5" x14ac:dyDescent="0.3">
      <c r="A141" s="13" t="s">
        <v>105</v>
      </c>
      <c r="B141" s="31" t="s">
        <v>657</v>
      </c>
      <c r="C141" s="4" t="s">
        <v>7</v>
      </c>
      <c r="D141" s="4" t="s">
        <v>49</v>
      </c>
      <c r="E141" s="4" t="s">
        <v>106</v>
      </c>
      <c r="F141" s="58" t="s">
        <v>15</v>
      </c>
      <c r="G141" s="70">
        <f t="shared" ref="G141:H141" si="59">G142</f>
        <v>200</v>
      </c>
      <c r="H141" s="71">
        <f t="shared" si="59"/>
        <v>200</v>
      </c>
    </row>
    <row r="142" spans="1:8" ht="37.5" x14ac:dyDescent="0.3">
      <c r="A142" s="13" t="s">
        <v>107</v>
      </c>
      <c r="B142" s="31" t="s">
        <v>657</v>
      </c>
      <c r="C142" s="4" t="s">
        <v>7</v>
      </c>
      <c r="D142" s="4" t="s">
        <v>49</v>
      </c>
      <c r="E142" s="4" t="s">
        <v>108</v>
      </c>
      <c r="F142" s="58" t="s">
        <v>15</v>
      </c>
      <c r="G142" s="70">
        <f t="shared" ref="G142:H142" si="60">+G143</f>
        <v>200</v>
      </c>
      <c r="H142" s="71">
        <f t="shared" si="60"/>
        <v>200</v>
      </c>
    </row>
    <row r="143" spans="1:8" ht="37.5" x14ac:dyDescent="0.3">
      <c r="A143" s="13" t="s">
        <v>28</v>
      </c>
      <c r="B143" s="31" t="s">
        <v>657</v>
      </c>
      <c r="C143" s="2" t="s">
        <v>7</v>
      </c>
      <c r="D143" s="2" t="s">
        <v>49</v>
      </c>
      <c r="E143" s="2" t="s">
        <v>108</v>
      </c>
      <c r="F143" s="54" t="s">
        <v>29</v>
      </c>
      <c r="G143" s="70">
        <v>200</v>
      </c>
      <c r="H143" s="67">
        <v>200</v>
      </c>
    </row>
    <row r="144" spans="1:8" ht="37.5" x14ac:dyDescent="0.3">
      <c r="A144" s="13" t="s">
        <v>110</v>
      </c>
      <c r="B144" s="31" t="s">
        <v>657</v>
      </c>
      <c r="C144" s="4" t="s">
        <v>7</v>
      </c>
      <c r="D144" s="4" t="s">
        <v>49</v>
      </c>
      <c r="E144" s="4" t="s">
        <v>111</v>
      </c>
      <c r="F144" s="58" t="s">
        <v>15</v>
      </c>
      <c r="G144" s="70">
        <f t="shared" ref="G144:H144" si="61">G145</f>
        <v>8.6</v>
      </c>
      <c r="H144" s="71">
        <f t="shared" si="61"/>
        <v>8.6</v>
      </c>
    </row>
    <row r="145" spans="1:8" ht="37.5" x14ac:dyDescent="0.3">
      <c r="A145" s="13" t="s">
        <v>771</v>
      </c>
      <c r="B145" s="31" t="s">
        <v>657</v>
      </c>
      <c r="C145" s="4" t="s">
        <v>7</v>
      </c>
      <c r="D145" s="4" t="s">
        <v>49</v>
      </c>
      <c r="E145" s="4" t="s">
        <v>112</v>
      </c>
      <c r="F145" s="58" t="s">
        <v>15</v>
      </c>
      <c r="G145" s="70">
        <f t="shared" ref="G145:H145" si="62">+G146</f>
        <v>8.6</v>
      </c>
      <c r="H145" s="71">
        <f t="shared" si="62"/>
        <v>8.6</v>
      </c>
    </row>
    <row r="146" spans="1:8" ht="20.25" x14ac:dyDescent="0.3">
      <c r="A146" s="13" t="s">
        <v>34</v>
      </c>
      <c r="B146" s="31" t="s">
        <v>657</v>
      </c>
      <c r="C146" s="2" t="s">
        <v>7</v>
      </c>
      <c r="D146" s="2" t="s">
        <v>49</v>
      </c>
      <c r="E146" s="2" t="s">
        <v>112</v>
      </c>
      <c r="F146" s="54" t="s">
        <v>35</v>
      </c>
      <c r="G146" s="70">
        <v>8.6</v>
      </c>
      <c r="H146" s="67">
        <v>8.6</v>
      </c>
    </row>
    <row r="147" spans="1:8" ht="20.25" x14ac:dyDescent="0.3">
      <c r="A147" s="24" t="s">
        <v>756</v>
      </c>
      <c r="B147" s="31" t="s">
        <v>657</v>
      </c>
      <c r="C147" s="2" t="s">
        <v>10</v>
      </c>
      <c r="D147" s="2" t="s">
        <v>8</v>
      </c>
      <c r="E147" s="2"/>
      <c r="F147" s="54"/>
      <c r="G147" s="66">
        <f t="shared" ref="G147:H147" si="63">+G148</f>
        <v>1762.1</v>
      </c>
      <c r="H147" s="67">
        <f t="shared" si="63"/>
        <v>1921.6</v>
      </c>
    </row>
    <row r="148" spans="1:8" ht="20.25" x14ac:dyDescent="0.3">
      <c r="A148" s="14" t="s">
        <v>113</v>
      </c>
      <c r="B148" s="31" t="s">
        <v>657</v>
      </c>
      <c r="C148" s="4" t="s">
        <v>10</v>
      </c>
      <c r="D148" s="4" t="s">
        <v>114</v>
      </c>
      <c r="E148" s="4"/>
      <c r="F148" s="58"/>
      <c r="G148" s="70">
        <f t="shared" ref="G148:H150" si="64">+G149</f>
        <v>1762.1</v>
      </c>
      <c r="H148" s="71">
        <f t="shared" si="64"/>
        <v>1921.6</v>
      </c>
    </row>
    <row r="149" spans="1:8" ht="75" x14ac:dyDescent="0.3">
      <c r="A149" s="14" t="s">
        <v>23</v>
      </c>
      <c r="B149" s="31" t="s">
        <v>657</v>
      </c>
      <c r="C149" s="4" t="s">
        <v>10</v>
      </c>
      <c r="D149" s="4" t="s">
        <v>114</v>
      </c>
      <c r="E149" s="4" t="s">
        <v>24</v>
      </c>
      <c r="F149" s="58"/>
      <c r="G149" s="70">
        <f t="shared" si="64"/>
        <v>1762.1</v>
      </c>
      <c r="H149" s="71">
        <f t="shared" si="64"/>
        <v>1921.6</v>
      </c>
    </row>
    <row r="150" spans="1:8" ht="37.5" x14ac:dyDescent="0.3">
      <c r="A150" s="14" t="s">
        <v>25</v>
      </c>
      <c r="B150" s="31" t="s">
        <v>657</v>
      </c>
      <c r="C150" s="4" t="s">
        <v>10</v>
      </c>
      <c r="D150" s="4" t="s">
        <v>114</v>
      </c>
      <c r="E150" s="4" t="s">
        <v>26</v>
      </c>
      <c r="F150" s="58"/>
      <c r="G150" s="70">
        <f t="shared" si="64"/>
        <v>1762.1</v>
      </c>
      <c r="H150" s="71">
        <f t="shared" si="64"/>
        <v>1921.6</v>
      </c>
    </row>
    <row r="151" spans="1:8" ht="37.5" x14ac:dyDescent="0.3">
      <c r="A151" s="5" t="s">
        <v>13</v>
      </c>
      <c r="B151" s="31" t="s">
        <v>657</v>
      </c>
      <c r="C151" s="4" t="s">
        <v>10</v>
      </c>
      <c r="D151" s="4" t="s">
        <v>114</v>
      </c>
      <c r="E151" s="1" t="s">
        <v>115</v>
      </c>
      <c r="F151" s="58"/>
      <c r="G151" s="70">
        <f t="shared" ref="G151:H151" si="65">G152</f>
        <v>1762.1</v>
      </c>
      <c r="H151" s="71">
        <f t="shared" si="65"/>
        <v>1921.6</v>
      </c>
    </row>
    <row r="152" spans="1:8" ht="39" customHeight="1" x14ac:dyDescent="0.3">
      <c r="A152" s="5" t="s">
        <v>116</v>
      </c>
      <c r="B152" s="31" t="s">
        <v>657</v>
      </c>
      <c r="C152" s="4" t="s">
        <v>10</v>
      </c>
      <c r="D152" s="4" t="s">
        <v>114</v>
      </c>
      <c r="E152" s="1" t="s">
        <v>117</v>
      </c>
      <c r="F152" s="58"/>
      <c r="G152" s="70">
        <f t="shared" ref="G152:H152" si="66">G153+G154</f>
        <v>1762.1</v>
      </c>
      <c r="H152" s="71">
        <f t="shared" si="66"/>
        <v>1921.6</v>
      </c>
    </row>
    <row r="153" spans="1:8" ht="37.5" x14ac:dyDescent="0.3">
      <c r="A153" s="13" t="s">
        <v>20</v>
      </c>
      <c r="B153" s="31" t="s">
        <v>657</v>
      </c>
      <c r="C153" s="4" t="s">
        <v>10</v>
      </c>
      <c r="D153" s="4" t="s">
        <v>114</v>
      </c>
      <c r="E153" s="1" t="s">
        <v>117</v>
      </c>
      <c r="F153" s="58" t="s">
        <v>21</v>
      </c>
      <c r="G153" s="66">
        <v>1504.8</v>
      </c>
      <c r="H153" s="67">
        <v>1640.2</v>
      </c>
    </row>
    <row r="154" spans="1:8" ht="37.5" x14ac:dyDescent="0.3">
      <c r="A154" s="13" t="s">
        <v>28</v>
      </c>
      <c r="B154" s="31" t="s">
        <v>657</v>
      </c>
      <c r="C154" s="4" t="s">
        <v>10</v>
      </c>
      <c r="D154" s="4" t="s">
        <v>114</v>
      </c>
      <c r="E154" s="1" t="s">
        <v>117</v>
      </c>
      <c r="F154" s="58" t="s">
        <v>29</v>
      </c>
      <c r="G154" s="66">
        <v>257.3</v>
      </c>
      <c r="H154" s="67">
        <v>281.39999999999998</v>
      </c>
    </row>
    <row r="155" spans="1:8" ht="37.5" x14ac:dyDescent="0.3">
      <c r="A155" s="24" t="s">
        <v>757</v>
      </c>
      <c r="B155" s="31" t="s">
        <v>657</v>
      </c>
      <c r="C155" s="2" t="s">
        <v>114</v>
      </c>
      <c r="D155" s="2" t="s">
        <v>8</v>
      </c>
      <c r="E155" s="2"/>
      <c r="F155" s="54"/>
      <c r="G155" s="66">
        <f t="shared" ref="G155:H155" si="67">G156+G174</f>
        <v>9389.2000000000007</v>
      </c>
      <c r="H155" s="67">
        <f t="shared" si="67"/>
        <v>8198.2000000000007</v>
      </c>
    </row>
    <row r="156" spans="1:8" ht="56.25" x14ac:dyDescent="0.3">
      <c r="A156" s="14" t="s">
        <v>118</v>
      </c>
      <c r="B156" s="31" t="s">
        <v>657</v>
      </c>
      <c r="C156" s="4" t="s">
        <v>114</v>
      </c>
      <c r="D156" s="4" t="s">
        <v>119</v>
      </c>
      <c r="E156" s="4"/>
      <c r="F156" s="58"/>
      <c r="G156" s="70">
        <f t="shared" ref="G156:H156" si="68">+G157</f>
        <v>8097</v>
      </c>
      <c r="H156" s="71">
        <f t="shared" si="68"/>
        <v>6906</v>
      </c>
    </row>
    <row r="157" spans="1:8" ht="75" x14ac:dyDescent="0.3">
      <c r="A157" s="5" t="s">
        <v>675</v>
      </c>
      <c r="B157" s="31" t="s">
        <v>657</v>
      </c>
      <c r="C157" s="4" t="s">
        <v>114</v>
      </c>
      <c r="D157" s="4" t="s">
        <v>119</v>
      </c>
      <c r="E157" s="1" t="s">
        <v>120</v>
      </c>
      <c r="F157" s="58"/>
      <c r="G157" s="66">
        <f>G161+G170+G158</f>
        <v>8097</v>
      </c>
      <c r="H157" s="67">
        <f t="shared" ref="H157" si="69">H161+H170+H158</f>
        <v>6906</v>
      </c>
    </row>
    <row r="158" spans="1:8" ht="20.25" x14ac:dyDescent="0.3">
      <c r="A158" s="15" t="s">
        <v>27</v>
      </c>
      <c r="B158" s="31" t="s">
        <v>657</v>
      </c>
      <c r="C158" s="2" t="s">
        <v>114</v>
      </c>
      <c r="D158" s="2" t="s">
        <v>119</v>
      </c>
      <c r="E158" s="1" t="s">
        <v>134</v>
      </c>
      <c r="F158" s="58"/>
      <c r="G158" s="66">
        <f>G159</f>
        <v>3176</v>
      </c>
      <c r="H158" s="67">
        <f t="shared" ref="H158" si="70">H159</f>
        <v>1985</v>
      </c>
    </row>
    <row r="159" spans="1:8" ht="37.5" x14ac:dyDescent="0.3">
      <c r="A159" s="5" t="s">
        <v>774</v>
      </c>
      <c r="B159" s="31" t="s">
        <v>657</v>
      </c>
      <c r="C159" s="2" t="s">
        <v>114</v>
      </c>
      <c r="D159" s="2" t="s">
        <v>119</v>
      </c>
      <c r="E159" s="1" t="s">
        <v>775</v>
      </c>
      <c r="F159" s="58"/>
      <c r="G159" s="66">
        <f t="shared" ref="G159:H159" si="71">SUM(G160)</f>
        <v>3176</v>
      </c>
      <c r="H159" s="67">
        <f t="shared" si="71"/>
        <v>1985</v>
      </c>
    </row>
    <row r="160" spans="1:8" ht="37.5" x14ac:dyDescent="0.3">
      <c r="A160" s="13" t="s">
        <v>28</v>
      </c>
      <c r="B160" s="31" t="s">
        <v>657</v>
      </c>
      <c r="C160" s="2" t="s">
        <v>114</v>
      </c>
      <c r="D160" s="2" t="s">
        <v>119</v>
      </c>
      <c r="E160" s="1" t="s">
        <v>775</v>
      </c>
      <c r="F160" s="58" t="s">
        <v>29</v>
      </c>
      <c r="G160" s="66">
        <v>3176</v>
      </c>
      <c r="H160" s="67">
        <v>1985</v>
      </c>
    </row>
    <row r="161" spans="1:8" ht="20.25" x14ac:dyDescent="0.3">
      <c r="A161" s="5" t="s">
        <v>121</v>
      </c>
      <c r="B161" s="31" t="s">
        <v>657</v>
      </c>
      <c r="C161" s="4" t="s">
        <v>114</v>
      </c>
      <c r="D161" s="4" t="s">
        <v>119</v>
      </c>
      <c r="E161" s="4" t="s">
        <v>122</v>
      </c>
      <c r="F161" s="58"/>
      <c r="G161" s="66">
        <f t="shared" ref="G161:H161" si="72">SUM(G162)</f>
        <v>4901</v>
      </c>
      <c r="H161" s="67">
        <f t="shared" si="72"/>
        <v>4901</v>
      </c>
    </row>
    <row r="162" spans="1:8" ht="37.5" x14ac:dyDescent="0.3">
      <c r="A162" s="5" t="s">
        <v>123</v>
      </c>
      <c r="B162" s="31" t="s">
        <v>657</v>
      </c>
      <c r="C162" s="4" t="s">
        <v>114</v>
      </c>
      <c r="D162" s="4" t="s">
        <v>119</v>
      </c>
      <c r="E162" s="1" t="s">
        <v>124</v>
      </c>
      <c r="F162" s="58"/>
      <c r="G162" s="66">
        <f t="shared" ref="G162:H162" si="73">G163+G165+G168</f>
        <v>4901</v>
      </c>
      <c r="H162" s="67">
        <f t="shared" si="73"/>
        <v>4901</v>
      </c>
    </row>
    <row r="163" spans="1:8" ht="37.5" x14ac:dyDescent="0.3">
      <c r="A163" s="20" t="s">
        <v>125</v>
      </c>
      <c r="B163" s="31" t="s">
        <v>657</v>
      </c>
      <c r="C163" s="4" t="s">
        <v>114</v>
      </c>
      <c r="D163" s="4" t="s">
        <v>119</v>
      </c>
      <c r="E163" s="1" t="s">
        <v>126</v>
      </c>
      <c r="F163" s="58"/>
      <c r="G163" s="66">
        <f t="shared" ref="G163:H163" si="74">G164</f>
        <v>1900</v>
      </c>
      <c r="H163" s="67">
        <f t="shared" si="74"/>
        <v>1900</v>
      </c>
    </row>
    <row r="164" spans="1:8" ht="37.5" x14ac:dyDescent="0.3">
      <c r="A164" s="13" t="s">
        <v>28</v>
      </c>
      <c r="B164" s="31" t="s">
        <v>657</v>
      </c>
      <c r="C164" s="4" t="s">
        <v>114</v>
      </c>
      <c r="D164" s="4" t="s">
        <v>119</v>
      </c>
      <c r="E164" s="1" t="s">
        <v>126</v>
      </c>
      <c r="F164" s="58" t="s">
        <v>29</v>
      </c>
      <c r="G164" s="66">
        <v>1900</v>
      </c>
      <c r="H164" s="67">
        <v>1900</v>
      </c>
    </row>
    <row r="165" spans="1:8" ht="59.1" customHeight="1" x14ac:dyDescent="0.3">
      <c r="A165" s="14" t="s">
        <v>129</v>
      </c>
      <c r="B165" s="31" t="s">
        <v>657</v>
      </c>
      <c r="C165" s="4" t="s">
        <v>114</v>
      </c>
      <c r="D165" s="4" t="s">
        <v>119</v>
      </c>
      <c r="E165" s="1" t="s">
        <v>130</v>
      </c>
      <c r="F165" s="58"/>
      <c r="G165" s="66">
        <f t="shared" ref="G165:H165" si="75">SUM(G166+G167)</f>
        <v>2001</v>
      </c>
      <c r="H165" s="67">
        <f t="shared" si="75"/>
        <v>2001</v>
      </c>
    </row>
    <row r="166" spans="1:8" ht="37.5" x14ac:dyDescent="0.3">
      <c r="A166" s="13" t="s">
        <v>28</v>
      </c>
      <c r="B166" s="31" t="s">
        <v>657</v>
      </c>
      <c r="C166" s="4" t="s">
        <v>114</v>
      </c>
      <c r="D166" s="4" t="s">
        <v>119</v>
      </c>
      <c r="E166" s="4" t="s">
        <v>130</v>
      </c>
      <c r="F166" s="58" t="s">
        <v>29</v>
      </c>
      <c r="G166" s="66">
        <v>2000</v>
      </c>
      <c r="H166" s="67">
        <v>2000</v>
      </c>
    </row>
    <row r="167" spans="1:8" ht="20.25" x14ac:dyDescent="0.3">
      <c r="A167" s="13" t="s">
        <v>34</v>
      </c>
      <c r="B167" s="31" t="s">
        <v>657</v>
      </c>
      <c r="C167" s="4" t="s">
        <v>114</v>
      </c>
      <c r="D167" s="4" t="s">
        <v>119</v>
      </c>
      <c r="E167" s="4" t="s">
        <v>130</v>
      </c>
      <c r="F167" s="58" t="s">
        <v>35</v>
      </c>
      <c r="G167" s="66">
        <v>1</v>
      </c>
      <c r="H167" s="67">
        <v>1</v>
      </c>
    </row>
    <row r="168" spans="1:8" ht="20.25" x14ac:dyDescent="0.3">
      <c r="A168" s="13" t="s">
        <v>131</v>
      </c>
      <c r="B168" s="31" t="s">
        <v>657</v>
      </c>
      <c r="C168" s="4" t="s">
        <v>114</v>
      </c>
      <c r="D168" s="4" t="s">
        <v>119</v>
      </c>
      <c r="E168" s="4" t="s">
        <v>132</v>
      </c>
      <c r="F168" s="58"/>
      <c r="G168" s="66">
        <f t="shared" ref="G168:H168" si="76">SUM(G169)</f>
        <v>1000</v>
      </c>
      <c r="H168" s="67">
        <f t="shared" si="76"/>
        <v>1000</v>
      </c>
    </row>
    <row r="169" spans="1:8" ht="37.5" x14ac:dyDescent="0.3">
      <c r="A169" s="13" t="s">
        <v>28</v>
      </c>
      <c r="B169" s="31" t="s">
        <v>657</v>
      </c>
      <c r="C169" s="4" t="s">
        <v>114</v>
      </c>
      <c r="D169" s="4" t="s">
        <v>119</v>
      </c>
      <c r="E169" s="4" t="s">
        <v>132</v>
      </c>
      <c r="F169" s="58" t="s">
        <v>29</v>
      </c>
      <c r="G169" s="66">
        <v>1000</v>
      </c>
      <c r="H169" s="67">
        <v>1000</v>
      </c>
    </row>
    <row r="170" spans="1:8" ht="20.25" x14ac:dyDescent="0.3">
      <c r="A170" s="15" t="s">
        <v>150</v>
      </c>
      <c r="B170" s="31" t="s">
        <v>657</v>
      </c>
      <c r="C170" s="4" t="s">
        <v>114</v>
      </c>
      <c r="D170" s="4" t="s">
        <v>119</v>
      </c>
      <c r="E170" s="1" t="s">
        <v>151</v>
      </c>
      <c r="F170" s="58"/>
      <c r="G170" s="66">
        <f t="shared" ref="G170:H170" si="77">G171</f>
        <v>20</v>
      </c>
      <c r="H170" s="67">
        <f t="shared" si="77"/>
        <v>20</v>
      </c>
    </row>
    <row r="171" spans="1:8" ht="37.5" x14ac:dyDescent="0.3">
      <c r="A171" s="5" t="s">
        <v>123</v>
      </c>
      <c r="B171" s="31" t="s">
        <v>657</v>
      </c>
      <c r="C171" s="4" t="s">
        <v>114</v>
      </c>
      <c r="D171" s="4" t="s">
        <v>119</v>
      </c>
      <c r="E171" s="1" t="s">
        <v>664</v>
      </c>
      <c r="F171" s="58"/>
      <c r="G171" s="66">
        <f t="shared" ref="G171:H171" si="78">SUM(G172)</f>
        <v>20</v>
      </c>
      <c r="H171" s="67">
        <f t="shared" si="78"/>
        <v>20</v>
      </c>
    </row>
    <row r="172" spans="1:8" ht="56.25" x14ac:dyDescent="0.3">
      <c r="A172" s="5" t="s">
        <v>667</v>
      </c>
      <c r="B172" s="31" t="s">
        <v>657</v>
      </c>
      <c r="C172" s="4" t="s">
        <v>114</v>
      </c>
      <c r="D172" s="4" t="s">
        <v>119</v>
      </c>
      <c r="E172" s="1" t="s">
        <v>665</v>
      </c>
      <c r="F172" s="58"/>
      <c r="G172" s="66">
        <f t="shared" ref="G172:H172" si="79">G173</f>
        <v>20</v>
      </c>
      <c r="H172" s="67">
        <f t="shared" si="79"/>
        <v>20</v>
      </c>
    </row>
    <row r="173" spans="1:8" ht="20.25" x14ac:dyDescent="0.3">
      <c r="A173" s="13" t="s">
        <v>67</v>
      </c>
      <c r="B173" s="31" t="s">
        <v>657</v>
      </c>
      <c r="C173" s="4" t="s">
        <v>114</v>
      </c>
      <c r="D173" s="4" t="s">
        <v>119</v>
      </c>
      <c r="E173" s="1" t="s">
        <v>665</v>
      </c>
      <c r="F173" s="58" t="s">
        <v>68</v>
      </c>
      <c r="G173" s="66">
        <v>20</v>
      </c>
      <c r="H173" s="67">
        <v>20</v>
      </c>
    </row>
    <row r="174" spans="1:8" ht="37.5" x14ac:dyDescent="0.3">
      <c r="A174" s="15" t="s">
        <v>687</v>
      </c>
      <c r="B174" s="31" t="s">
        <v>657</v>
      </c>
      <c r="C174" s="4" t="s">
        <v>114</v>
      </c>
      <c r="D174" s="4" t="s">
        <v>133</v>
      </c>
      <c r="E174" s="4" t="s">
        <v>15</v>
      </c>
      <c r="F174" s="58"/>
      <c r="G174" s="70">
        <f t="shared" ref="G174:H174" si="80">SUM(G175)</f>
        <v>1292.2</v>
      </c>
      <c r="H174" s="71">
        <f t="shared" si="80"/>
        <v>1292.2</v>
      </c>
    </row>
    <row r="175" spans="1:8" ht="75" x14ac:dyDescent="0.3">
      <c r="A175" s="5" t="s">
        <v>675</v>
      </c>
      <c r="B175" s="31" t="s">
        <v>657</v>
      </c>
      <c r="C175" s="4" t="s">
        <v>114</v>
      </c>
      <c r="D175" s="4" t="s">
        <v>133</v>
      </c>
      <c r="E175" s="1" t="s">
        <v>120</v>
      </c>
      <c r="F175" s="58"/>
      <c r="G175" s="66">
        <f t="shared" ref="G175:H175" si="81">SUM(G176+G180+G194)</f>
        <v>1292.2</v>
      </c>
      <c r="H175" s="67">
        <f t="shared" si="81"/>
        <v>1292.2</v>
      </c>
    </row>
    <row r="176" spans="1:8" ht="20.25" x14ac:dyDescent="0.3">
      <c r="A176" s="15" t="s">
        <v>27</v>
      </c>
      <c r="B176" s="31" t="s">
        <v>657</v>
      </c>
      <c r="C176" s="2" t="s">
        <v>114</v>
      </c>
      <c r="D176" s="2" t="s">
        <v>133</v>
      </c>
      <c r="E176" s="1" t="s">
        <v>134</v>
      </c>
      <c r="F176" s="58"/>
      <c r="G176" s="66">
        <f t="shared" ref="G176:H176" si="82">SUM(G177)</f>
        <v>813.5</v>
      </c>
      <c r="H176" s="67">
        <f t="shared" si="82"/>
        <v>813.5</v>
      </c>
    </row>
    <row r="177" spans="1:8" ht="37.5" x14ac:dyDescent="0.3">
      <c r="A177" s="5" t="s">
        <v>135</v>
      </c>
      <c r="B177" s="31" t="s">
        <v>657</v>
      </c>
      <c r="C177" s="2" t="s">
        <v>114</v>
      </c>
      <c r="D177" s="2" t="s">
        <v>133</v>
      </c>
      <c r="E177" s="1" t="s">
        <v>663</v>
      </c>
      <c r="F177" s="58"/>
      <c r="G177" s="66">
        <f t="shared" ref="G177:H178" si="83">SUM(G178)</f>
        <v>813.5</v>
      </c>
      <c r="H177" s="67">
        <f t="shared" si="83"/>
        <v>813.5</v>
      </c>
    </row>
    <row r="178" spans="1:8" ht="20.25" x14ac:dyDescent="0.3">
      <c r="A178" s="5" t="s">
        <v>136</v>
      </c>
      <c r="B178" s="31" t="s">
        <v>657</v>
      </c>
      <c r="C178" s="2" t="s">
        <v>114</v>
      </c>
      <c r="D178" s="2" t="s">
        <v>133</v>
      </c>
      <c r="E178" s="1" t="s">
        <v>689</v>
      </c>
      <c r="F178" s="58"/>
      <c r="G178" s="66">
        <f t="shared" si="83"/>
        <v>813.5</v>
      </c>
      <c r="H178" s="67">
        <f t="shared" si="83"/>
        <v>813.5</v>
      </c>
    </row>
    <row r="179" spans="1:8" ht="37.5" x14ac:dyDescent="0.3">
      <c r="A179" s="13" t="s">
        <v>28</v>
      </c>
      <c r="B179" s="31" t="s">
        <v>657</v>
      </c>
      <c r="C179" s="2" t="s">
        <v>114</v>
      </c>
      <c r="D179" s="2" t="s">
        <v>133</v>
      </c>
      <c r="E179" s="1" t="s">
        <v>689</v>
      </c>
      <c r="F179" s="58" t="s">
        <v>29</v>
      </c>
      <c r="G179" s="66">
        <v>813.5</v>
      </c>
      <c r="H179" s="67">
        <v>813.5</v>
      </c>
    </row>
    <row r="180" spans="1:8" ht="20.25" x14ac:dyDescent="0.3">
      <c r="A180" s="5" t="s">
        <v>121</v>
      </c>
      <c r="B180" s="31" t="s">
        <v>657</v>
      </c>
      <c r="C180" s="4" t="s">
        <v>114</v>
      </c>
      <c r="D180" s="4" t="s">
        <v>133</v>
      </c>
      <c r="E180" s="4" t="s">
        <v>122</v>
      </c>
      <c r="F180" s="58"/>
      <c r="G180" s="66">
        <f t="shared" ref="G180:H180" si="84">SUM(G181+G191)</f>
        <v>348.7</v>
      </c>
      <c r="H180" s="67">
        <f t="shared" si="84"/>
        <v>348.7</v>
      </c>
    </row>
    <row r="181" spans="1:8" ht="37.5" x14ac:dyDescent="0.3">
      <c r="A181" s="5" t="s">
        <v>135</v>
      </c>
      <c r="B181" s="31" t="s">
        <v>657</v>
      </c>
      <c r="C181" s="2" t="s">
        <v>114</v>
      </c>
      <c r="D181" s="2" t="s">
        <v>133</v>
      </c>
      <c r="E181" s="1" t="s">
        <v>137</v>
      </c>
      <c r="F181" s="58"/>
      <c r="G181" s="66">
        <f t="shared" ref="G181:H181" si="85">G182+G184+G187+G189</f>
        <v>338.2</v>
      </c>
      <c r="H181" s="67">
        <f t="shared" si="85"/>
        <v>338.2</v>
      </c>
    </row>
    <row r="182" spans="1:8" ht="37.5" x14ac:dyDescent="0.3">
      <c r="A182" s="5" t="s">
        <v>138</v>
      </c>
      <c r="B182" s="31" t="s">
        <v>657</v>
      </c>
      <c r="C182" s="2" t="s">
        <v>114</v>
      </c>
      <c r="D182" s="2" t="s">
        <v>133</v>
      </c>
      <c r="E182" s="1" t="s">
        <v>139</v>
      </c>
      <c r="F182" s="58"/>
      <c r="G182" s="66">
        <f t="shared" ref="G182:H182" si="86">SUM(G183)</f>
        <v>30</v>
      </c>
      <c r="H182" s="67">
        <f t="shared" si="86"/>
        <v>30</v>
      </c>
    </row>
    <row r="183" spans="1:8" ht="37.5" x14ac:dyDescent="0.3">
      <c r="A183" s="13" t="s">
        <v>28</v>
      </c>
      <c r="B183" s="31" t="s">
        <v>657</v>
      </c>
      <c r="C183" s="2" t="s">
        <v>114</v>
      </c>
      <c r="D183" s="2" t="s">
        <v>133</v>
      </c>
      <c r="E183" s="1" t="s">
        <v>139</v>
      </c>
      <c r="F183" s="58" t="s">
        <v>29</v>
      </c>
      <c r="G183" s="66">
        <v>30</v>
      </c>
      <c r="H183" s="67">
        <v>30</v>
      </c>
    </row>
    <row r="184" spans="1:8" ht="37.5" x14ac:dyDescent="0.3">
      <c r="A184" s="5" t="s">
        <v>140</v>
      </c>
      <c r="B184" s="31" t="s">
        <v>657</v>
      </c>
      <c r="C184" s="2" t="s">
        <v>114</v>
      </c>
      <c r="D184" s="2" t="s">
        <v>133</v>
      </c>
      <c r="E184" s="1" t="s">
        <v>141</v>
      </c>
      <c r="F184" s="58"/>
      <c r="G184" s="66">
        <f t="shared" ref="G184:H184" si="87">SUM(G185:G186)</f>
        <v>224</v>
      </c>
      <c r="H184" s="67">
        <f t="shared" si="87"/>
        <v>224</v>
      </c>
    </row>
    <row r="185" spans="1:8" ht="37.5" x14ac:dyDescent="0.3">
      <c r="A185" s="13" t="s">
        <v>28</v>
      </c>
      <c r="B185" s="31" t="s">
        <v>657</v>
      </c>
      <c r="C185" s="2" t="s">
        <v>114</v>
      </c>
      <c r="D185" s="2" t="s">
        <v>133</v>
      </c>
      <c r="E185" s="1" t="s">
        <v>141</v>
      </c>
      <c r="F185" s="58" t="s">
        <v>29</v>
      </c>
      <c r="G185" s="66">
        <v>24</v>
      </c>
      <c r="H185" s="67">
        <v>24</v>
      </c>
    </row>
    <row r="186" spans="1:8" ht="75" x14ac:dyDescent="0.3">
      <c r="A186" s="13" t="s">
        <v>127</v>
      </c>
      <c r="B186" s="31" t="s">
        <v>657</v>
      </c>
      <c r="C186" s="2" t="s">
        <v>114</v>
      </c>
      <c r="D186" s="2" t="s">
        <v>133</v>
      </c>
      <c r="E186" s="1" t="s">
        <v>141</v>
      </c>
      <c r="F186" s="58" t="s">
        <v>128</v>
      </c>
      <c r="G186" s="66">
        <v>200</v>
      </c>
      <c r="H186" s="67">
        <v>200</v>
      </c>
    </row>
    <row r="187" spans="1:8" ht="20.25" x14ac:dyDescent="0.3">
      <c r="A187" s="5" t="s">
        <v>144</v>
      </c>
      <c r="B187" s="31" t="s">
        <v>657</v>
      </c>
      <c r="C187" s="2" t="s">
        <v>114</v>
      </c>
      <c r="D187" s="2" t="s">
        <v>133</v>
      </c>
      <c r="E187" s="1" t="s">
        <v>145</v>
      </c>
      <c r="F187" s="58"/>
      <c r="G187" s="66">
        <f t="shared" ref="G187:H187" si="88">SUM(G188)</f>
        <v>34.200000000000003</v>
      </c>
      <c r="H187" s="67">
        <f t="shared" si="88"/>
        <v>34.200000000000003</v>
      </c>
    </row>
    <row r="188" spans="1:8" ht="37.5" x14ac:dyDescent="0.3">
      <c r="A188" s="13" t="s">
        <v>28</v>
      </c>
      <c r="B188" s="31" t="s">
        <v>657</v>
      </c>
      <c r="C188" s="2" t="s">
        <v>114</v>
      </c>
      <c r="D188" s="2" t="s">
        <v>133</v>
      </c>
      <c r="E188" s="1" t="s">
        <v>145</v>
      </c>
      <c r="F188" s="58" t="s">
        <v>29</v>
      </c>
      <c r="G188" s="66">
        <v>34.200000000000003</v>
      </c>
      <c r="H188" s="67">
        <v>34.200000000000003</v>
      </c>
    </row>
    <row r="189" spans="1:8" ht="37.5" x14ac:dyDescent="0.3">
      <c r="A189" s="25" t="s">
        <v>146</v>
      </c>
      <c r="B189" s="31" t="s">
        <v>657</v>
      </c>
      <c r="C189" s="2" t="s">
        <v>114</v>
      </c>
      <c r="D189" s="2" t="s">
        <v>133</v>
      </c>
      <c r="E189" s="1" t="s">
        <v>147</v>
      </c>
      <c r="F189" s="58"/>
      <c r="G189" s="66">
        <f t="shared" ref="G189:H189" si="89">SUM(G190)</f>
        <v>50</v>
      </c>
      <c r="H189" s="67">
        <f t="shared" si="89"/>
        <v>50</v>
      </c>
    </row>
    <row r="190" spans="1:8" ht="37.5" x14ac:dyDescent="0.3">
      <c r="A190" s="13" t="s">
        <v>28</v>
      </c>
      <c r="B190" s="31" t="s">
        <v>657</v>
      </c>
      <c r="C190" s="2" t="s">
        <v>114</v>
      </c>
      <c r="D190" s="2" t="s">
        <v>133</v>
      </c>
      <c r="E190" s="1" t="s">
        <v>147</v>
      </c>
      <c r="F190" s="58" t="s">
        <v>29</v>
      </c>
      <c r="G190" s="66">
        <v>50</v>
      </c>
      <c r="H190" s="67">
        <v>50</v>
      </c>
    </row>
    <row r="191" spans="1:8" ht="37.5" x14ac:dyDescent="0.3">
      <c r="A191" s="5" t="s">
        <v>751</v>
      </c>
      <c r="B191" s="31" t="s">
        <v>657</v>
      </c>
      <c r="C191" s="2" t="s">
        <v>114</v>
      </c>
      <c r="D191" s="2" t="s">
        <v>133</v>
      </c>
      <c r="E191" s="1" t="s">
        <v>148</v>
      </c>
      <c r="F191" s="58"/>
      <c r="G191" s="66">
        <f t="shared" ref="G191:H191" si="90">SUM(G192)</f>
        <v>10.5</v>
      </c>
      <c r="H191" s="67">
        <f t="shared" si="90"/>
        <v>10.5</v>
      </c>
    </row>
    <row r="192" spans="1:8" ht="81" customHeight="1" x14ac:dyDescent="0.3">
      <c r="A192" s="5" t="s">
        <v>683</v>
      </c>
      <c r="B192" s="31" t="s">
        <v>657</v>
      </c>
      <c r="C192" s="2" t="s">
        <v>114</v>
      </c>
      <c r="D192" s="2" t="s">
        <v>133</v>
      </c>
      <c r="E192" s="1" t="s">
        <v>149</v>
      </c>
      <c r="F192" s="58"/>
      <c r="G192" s="66">
        <f t="shared" ref="G192:H192" si="91">SUM(G193)</f>
        <v>10.5</v>
      </c>
      <c r="H192" s="67">
        <f t="shared" si="91"/>
        <v>10.5</v>
      </c>
    </row>
    <row r="193" spans="1:8" ht="37.5" x14ac:dyDescent="0.3">
      <c r="A193" s="13" t="s">
        <v>28</v>
      </c>
      <c r="B193" s="31" t="s">
        <v>657</v>
      </c>
      <c r="C193" s="2" t="s">
        <v>114</v>
      </c>
      <c r="D193" s="2" t="s">
        <v>133</v>
      </c>
      <c r="E193" s="2" t="s">
        <v>149</v>
      </c>
      <c r="F193" s="58" t="s">
        <v>29</v>
      </c>
      <c r="G193" s="66">
        <v>10.5</v>
      </c>
      <c r="H193" s="67">
        <v>10.5</v>
      </c>
    </row>
    <row r="194" spans="1:8" ht="20.25" x14ac:dyDescent="0.3">
      <c r="A194" s="15" t="s">
        <v>150</v>
      </c>
      <c r="B194" s="31" t="s">
        <v>657</v>
      </c>
      <c r="C194" s="2" t="s">
        <v>114</v>
      </c>
      <c r="D194" s="2" t="s">
        <v>133</v>
      </c>
      <c r="E194" s="1" t="s">
        <v>151</v>
      </c>
      <c r="F194" s="58"/>
      <c r="G194" s="66">
        <f t="shared" ref="G194:H194" si="92">SUM(G195+G198)</f>
        <v>130</v>
      </c>
      <c r="H194" s="67">
        <f t="shared" si="92"/>
        <v>130</v>
      </c>
    </row>
    <row r="195" spans="1:8" ht="37.5" x14ac:dyDescent="0.3">
      <c r="A195" s="5" t="s">
        <v>135</v>
      </c>
      <c r="B195" s="31" t="s">
        <v>657</v>
      </c>
      <c r="C195" s="4" t="s">
        <v>114</v>
      </c>
      <c r="D195" s="4" t="s">
        <v>133</v>
      </c>
      <c r="E195" s="1" t="s">
        <v>666</v>
      </c>
      <c r="F195" s="58"/>
      <c r="G195" s="66">
        <f t="shared" ref="G195:H195" si="93">SUM(G196)</f>
        <v>50</v>
      </c>
      <c r="H195" s="67">
        <f t="shared" si="93"/>
        <v>50</v>
      </c>
    </row>
    <row r="196" spans="1:8" ht="37.5" x14ac:dyDescent="0.3">
      <c r="A196" s="5" t="s">
        <v>140</v>
      </c>
      <c r="B196" s="31" t="s">
        <v>657</v>
      </c>
      <c r="C196" s="2" t="s">
        <v>114</v>
      </c>
      <c r="D196" s="2" t="s">
        <v>133</v>
      </c>
      <c r="E196" s="1" t="s">
        <v>152</v>
      </c>
      <c r="F196" s="58"/>
      <c r="G196" s="66">
        <f t="shared" ref="G196:H196" si="94">+G197</f>
        <v>50</v>
      </c>
      <c r="H196" s="67">
        <f t="shared" si="94"/>
        <v>50</v>
      </c>
    </row>
    <row r="197" spans="1:8" ht="20.25" x14ac:dyDescent="0.3">
      <c r="A197" s="13" t="s">
        <v>67</v>
      </c>
      <c r="B197" s="31" t="s">
        <v>657</v>
      </c>
      <c r="C197" s="2" t="s">
        <v>114</v>
      </c>
      <c r="D197" s="2" t="s">
        <v>133</v>
      </c>
      <c r="E197" s="1" t="s">
        <v>152</v>
      </c>
      <c r="F197" s="58" t="s">
        <v>68</v>
      </c>
      <c r="G197" s="66">
        <v>50</v>
      </c>
      <c r="H197" s="67">
        <v>50</v>
      </c>
    </row>
    <row r="198" spans="1:8" ht="37.5" x14ac:dyDescent="0.3">
      <c r="A198" s="5" t="s">
        <v>153</v>
      </c>
      <c r="B198" s="31" t="s">
        <v>657</v>
      </c>
      <c r="C198" s="2" t="s">
        <v>114</v>
      </c>
      <c r="D198" s="2" t="s">
        <v>133</v>
      </c>
      <c r="E198" s="1" t="s">
        <v>154</v>
      </c>
      <c r="F198" s="58"/>
      <c r="G198" s="66">
        <f t="shared" ref="G198:H198" si="95">G199</f>
        <v>80</v>
      </c>
      <c r="H198" s="67">
        <f t="shared" si="95"/>
        <v>80</v>
      </c>
    </row>
    <row r="199" spans="1:8" ht="75" x14ac:dyDescent="0.3">
      <c r="A199" s="5" t="s">
        <v>155</v>
      </c>
      <c r="B199" s="31" t="s">
        <v>657</v>
      </c>
      <c r="C199" s="2" t="s">
        <v>156</v>
      </c>
      <c r="D199" s="2" t="s">
        <v>133</v>
      </c>
      <c r="E199" s="1" t="s">
        <v>157</v>
      </c>
      <c r="F199" s="58"/>
      <c r="G199" s="66">
        <f t="shared" ref="G199:H199" si="96">+G200</f>
        <v>80</v>
      </c>
      <c r="H199" s="67">
        <f t="shared" si="96"/>
        <v>80</v>
      </c>
    </row>
    <row r="200" spans="1:8" ht="20.25" x14ac:dyDescent="0.3">
      <c r="A200" s="13" t="s">
        <v>67</v>
      </c>
      <c r="B200" s="31" t="s">
        <v>657</v>
      </c>
      <c r="C200" s="2" t="s">
        <v>156</v>
      </c>
      <c r="D200" s="2" t="s">
        <v>133</v>
      </c>
      <c r="E200" s="1" t="s">
        <v>157</v>
      </c>
      <c r="F200" s="58" t="s">
        <v>68</v>
      </c>
      <c r="G200" s="66">
        <v>80</v>
      </c>
      <c r="H200" s="67">
        <v>80</v>
      </c>
    </row>
    <row r="201" spans="1:8" ht="20.25" x14ac:dyDescent="0.3">
      <c r="A201" s="24" t="s">
        <v>158</v>
      </c>
      <c r="B201" s="31" t="s">
        <v>657</v>
      </c>
      <c r="C201" s="2" t="s">
        <v>22</v>
      </c>
      <c r="D201" s="2" t="s">
        <v>8</v>
      </c>
      <c r="E201" s="2"/>
      <c r="F201" s="54"/>
      <c r="G201" s="66">
        <f>G202+G209+G215+G222+G229</f>
        <v>40150.400000000001</v>
      </c>
      <c r="H201" s="67">
        <f>H202+H209+H215+H222+H229</f>
        <v>40150.400000000001</v>
      </c>
    </row>
    <row r="202" spans="1:8" ht="20.25" x14ac:dyDescent="0.3">
      <c r="A202" s="14" t="s">
        <v>159</v>
      </c>
      <c r="B202" s="31" t="s">
        <v>657</v>
      </c>
      <c r="C202" s="4" t="s">
        <v>22</v>
      </c>
      <c r="D202" s="4" t="s">
        <v>45</v>
      </c>
      <c r="E202" s="4"/>
      <c r="F202" s="58"/>
      <c r="G202" s="70">
        <f t="shared" ref="G202:H202" si="97">+G203</f>
        <v>292</v>
      </c>
      <c r="H202" s="71">
        <f t="shared" si="97"/>
        <v>292</v>
      </c>
    </row>
    <row r="203" spans="1:8" ht="56.25" x14ac:dyDescent="0.3">
      <c r="A203" s="17" t="s">
        <v>160</v>
      </c>
      <c r="B203" s="31" t="s">
        <v>657</v>
      </c>
      <c r="C203" s="4" t="s">
        <v>22</v>
      </c>
      <c r="D203" s="4" t="s">
        <v>45</v>
      </c>
      <c r="E203" s="4" t="s">
        <v>161</v>
      </c>
      <c r="F203" s="58"/>
      <c r="G203" s="70">
        <f t="shared" ref="G203:H203" si="98">G204</f>
        <v>292</v>
      </c>
      <c r="H203" s="71">
        <f t="shared" si="98"/>
        <v>292</v>
      </c>
    </row>
    <row r="204" spans="1:8" ht="20.25" x14ac:dyDescent="0.3">
      <c r="A204" s="17" t="s">
        <v>162</v>
      </c>
      <c r="B204" s="31" t="s">
        <v>657</v>
      </c>
      <c r="C204" s="4" t="s">
        <v>22</v>
      </c>
      <c r="D204" s="4" t="s">
        <v>45</v>
      </c>
      <c r="E204" s="4" t="s">
        <v>163</v>
      </c>
      <c r="F204" s="58"/>
      <c r="G204" s="70">
        <f>G205</f>
        <v>292</v>
      </c>
      <c r="H204" s="71">
        <f>H205</f>
        <v>292</v>
      </c>
    </row>
    <row r="205" spans="1:8" ht="20.25" x14ac:dyDescent="0.3">
      <c r="A205" s="17" t="s">
        <v>164</v>
      </c>
      <c r="B205" s="31" t="s">
        <v>657</v>
      </c>
      <c r="C205" s="4" t="s">
        <v>22</v>
      </c>
      <c r="D205" s="4" t="s">
        <v>45</v>
      </c>
      <c r="E205" s="4" t="s">
        <v>165</v>
      </c>
      <c r="F205" s="58"/>
      <c r="G205" s="70">
        <f t="shared" ref="G205:H205" si="99">G206</f>
        <v>292</v>
      </c>
      <c r="H205" s="71">
        <f t="shared" si="99"/>
        <v>292</v>
      </c>
    </row>
    <row r="206" spans="1:8" ht="37.5" x14ac:dyDescent="0.3">
      <c r="A206" s="17" t="s">
        <v>166</v>
      </c>
      <c r="B206" s="31" t="s">
        <v>657</v>
      </c>
      <c r="C206" s="4" t="s">
        <v>22</v>
      </c>
      <c r="D206" s="4" t="s">
        <v>45</v>
      </c>
      <c r="E206" s="4" t="s">
        <v>167</v>
      </c>
      <c r="F206" s="58"/>
      <c r="G206" s="70">
        <f t="shared" ref="G206:H206" si="100">G207+G208</f>
        <v>292</v>
      </c>
      <c r="H206" s="71">
        <f t="shared" si="100"/>
        <v>292</v>
      </c>
    </row>
    <row r="207" spans="1:8" ht="37.5" x14ac:dyDescent="0.3">
      <c r="A207" s="13" t="s">
        <v>28</v>
      </c>
      <c r="B207" s="31" t="s">
        <v>657</v>
      </c>
      <c r="C207" s="4" t="s">
        <v>22</v>
      </c>
      <c r="D207" s="4" t="s">
        <v>45</v>
      </c>
      <c r="E207" s="4" t="s">
        <v>167</v>
      </c>
      <c r="F207" s="58" t="s">
        <v>29</v>
      </c>
      <c r="G207" s="70">
        <v>30</v>
      </c>
      <c r="H207" s="67">
        <v>30</v>
      </c>
    </row>
    <row r="208" spans="1:8" ht="20.25" x14ac:dyDescent="0.3">
      <c r="A208" s="14" t="s">
        <v>65</v>
      </c>
      <c r="B208" s="31" t="s">
        <v>657</v>
      </c>
      <c r="C208" s="4" t="s">
        <v>22</v>
      </c>
      <c r="D208" s="4" t="s">
        <v>45</v>
      </c>
      <c r="E208" s="4" t="s">
        <v>167</v>
      </c>
      <c r="F208" s="58" t="s">
        <v>66</v>
      </c>
      <c r="G208" s="70">
        <v>262</v>
      </c>
      <c r="H208" s="67">
        <v>262</v>
      </c>
    </row>
    <row r="209" spans="1:8" ht="20.25" x14ac:dyDescent="0.3">
      <c r="A209" s="14" t="s">
        <v>168</v>
      </c>
      <c r="B209" s="31" t="s">
        <v>657</v>
      </c>
      <c r="C209" s="4" t="s">
        <v>22</v>
      </c>
      <c r="D209" s="4" t="s">
        <v>169</v>
      </c>
      <c r="E209" s="4"/>
      <c r="F209" s="58"/>
      <c r="G209" s="70">
        <f t="shared" ref="G209:H209" si="101">G210</f>
        <v>166.6</v>
      </c>
      <c r="H209" s="71">
        <f t="shared" si="101"/>
        <v>166.6</v>
      </c>
    </row>
    <row r="210" spans="1:8" ht="75" x14ac:dyDescent="0.3">
      <c r="A210" s="13" t="s">
        <v>103</v>
      </c>
      <c r="B210" s="31" t="s">
        <v>657</v>
      </c>
      <c r="C210" s="4" t="s">
        <v>22</v>
      </c>
      <c r="D210" s="4" t="s">
        <v>169</v>
      </c>
      <c r="E210" s="4" t="s">
        <v>104</v>
      </c>
      <c r="F210" s="58"/>
      <c r="G210" s="70">
        <f t="shared" ref="G210:H212" si="102">G211</f>
        <v>166.6</v>
      </c>
      <c r="H210" s="71">
        <f t="shared" si="102"/>
        <v>166.6</v>
      </c>
    </row>
    <row r="211" spans="1:8" ht="37.5" x14ac:dyDescent="0.3">
      <c r="A211" s="13" t="s">
        <v>170</v>
      </c>
      <c r="B211" s="31" t="s">
        <v>657</v>
      </c>
      <c r="C211" s="4" t="s">
        <v>22</v>
      </c>
      <c r="D211" s="4" t="s">
        <v>169</v>
      </c>
      <c r="E211" s="4" t="s">
        <v>171</v>
      </c>
      <c r="F211" s="58" t="s">
        <v>15</v>
      </c>
      <c r="G211" s="70">
        <f t="shared" si="102"/>
        <v>166.6</v>
      </c>
      <c r="H211" s="71">
        <f t="shared" si="102"/>
        <v>166.6</v>
      </c>
    </row>
    <row r="212" spans="1:8" ht="37.5" x14ac:dyDescent="0.3">
      <c r="A212" s="13" t="s">
        <v>105</v>
      </c>
      <c r="B212" s="31" t="s">
        <v>657</v>
      </c>
      <c r="C212" s="4" t="s">
        <v>22</v>
      </c>
      <c r="D212" s="4" t="s">
        <v>169</v>
      </c>
      <c r="E212" s="4" t="s">
        <v>106</v>
      </c>
      <c r="F212" s="58" t="s">
        <v>15</v>
      </c>
      <c r="G212" s="70">
        <f t="shared" si="102"/>
        <v>166.6</v>
      </c>
      <c r="H212" s="71">
        <f t="shared" si="102"/>
        <v>166.6</v>
      </c>
    </row>
    <row r="213" spans="1:8" ht="37.5" x14ac:dyDescent="0.3">
      <c r="A213" s="13" t="s">
        <v>172</v>
      </c>
      <c r="B213" s="31" t="s">
        <v>657</v>
      </c>
      <c r="C213" s="4" t="s">
        <v>22</v>
      </c>
      <c r="D213" s="4" t="s">
        <v>169</v>
      </c>
      <c r="E213" s="4" t="s">
        <v>173</v>
      </c>
      <c r="F213" s="58" t="s">
        <v>15</v>
      </c>
      <c r="G213" s="70">
        <f>G214</f>
        <v>166.6</v>
      </c>
      <c r="H213" s="71">
        <f>H214</f>
        <v>166.6</v>
      </c>
    </row>
    <row r="214" spans="1:8" ht="37.5" x14ac:dyDescent="0.3">
      <c r="A214" s="13" t="s">
        <v>28</v>
      </c>
      <c r="B214" s="31" t="s">
        <v>657</v>
      </c>
      <c r="C214" s="2" t="s">
        <v>22</v>
      </c>
      <c r="D214" s="2" t="s">
        <v>169</v>
      </c>
      <c r="E214" s="2" t="s">
        <v>173</v>
      </c>
      <c r="F214" s="54" t="s">
        <v>29</v>
      </c>
      <c r="G214" s="70">
        <v>166.6</v>
      </c>
      <c r="H214" s="67">
        <v>166.6</v>
      </c>
    </row>
    <row r="215" spans="1:8" ht="20.25" x14ac:dyDescent="0.3">
      <c r="A215" s="14" t="s">
        <v>174</v>
      </c>
      <c r="B215" s="31" t="s">
        <v>657</v>
      </c>
      <c r="C215" s="4" t="s">
        <v>22</v>
      </c>
      <c r="D215" s="4" t="s">
        <v>175</v>
      </c>
      <c r="E215" s="4"/>
      <c r="F215" s="58"/>
      <c r="G215" s="70">
        <f t="shared" ref="G215:H215" si="103">G216</f>
        <v>540</v>
      </c>
      <c r="H215" s="71">
        <f t="shared" si="103"/>
        <v>540</v>
      </c>
    </row>
    <row r="216" spans="1:8" ht="63" customHeight="1" x14ac:dyDescent="0.3">
      <c r="A216" s="5" t="s">
        <v>176</v>
      </c>
      <c r="B216" s="31" t="s">
        <v>657</v>
      </c>
      <c r="C216" s="2" t="s">
        <v>22</v>
      </c>
      <c r="D216" s="2" t="s">
        <v>175</v>
      </c>
      <c r="E216" s="2" t="s">
        <v>177</v>
      </c>
      <c r="F216" s="54"/>
      <c r="G216" s="70">
        <f t="shared" ref="G216:H219" si="104">G217</f>
        <v>540</v>
      </c>
      <c r="H216" s="71">
        <f t="shared" si="104"/>
        <v>540</v>
      </c>
    </row>
    <row r="217" spans="1:8" ht="20.25" x14ac:dyDescent="0.3">
      <c r="A217" s="5" t="s">
        <v>178</v>
      </c>
      <c r="B217" s="31" t="s">
        <v>657</v>
      </c>
      <c r="C217" s="2" t="s">
        <v>22</v>
      </c>
      <c r="D217" s="2" t="s">
        <v>175</v>
      </c>
      <c r="E217" s="2" t="s">
        <v>179</v>
      </c>
      <c r="F217" s="54"/>
      <c r="G217" s="70">
        <f t="shared" si="104"/>
        <v>540</v>
      </c>
      <c r="H217" s="71">
        <f t="shared" si="104"/>
        <v>540</v>
      </c>
    </row>
    <row r="218" spans="1:8" ht="20.25" x14ac:dyDescent="0.3">
      <c r="A218" s="5" t="s">
        <v>180</v>
      </c>
      <c r="B218" s="31" t="s">
        <v>657</v>
      </c>
      <c r="C218" s="2" t="s">
        <v>22</v>
      </c>
      <c r="D218" s="2" t="s">
        <v>175</v>
      </c>
      <c r="E218" s="2" t="s">
        <v>181</v>
      </c>
      <c r="F218" s="54"/>
      <c r="G218" s="70">
        <f t="shared" si="104"/>
        <v>540</v>
      </c>
      <c r="H218" s="71">
        <f t="shared" si="104"/>
        <v>540</v>
      </c>
    </row>
    <row r="219" spans="1:8" ht="37.5" x14ac:dyDescent="0.3">
      <c r="A219" s="5" t="s">
        <v>182</v>
      </c>
      <c r="B219" s="31" t="s">
        <v>657</v>
      </c>
      <c r="C219" s="2" t="s">
        <v>22</v>
      </c>
      <c r="D219" s="2" t="s">
        <v>175</v>
      </c>
      <c r="E219" s="2" t="s">
        <v>183</v>
      </c>
      <c r="F219" s="54"/>
      <c r="G219" s="70">
        <f t="shared" si="104"/>
        <v>540</v>
      </c>
      <c r="H219" s="71">
        <f t="shared" si="104"/>
        <v>540</v>
      </c>
    </row>
    <row r="220" spans="1:8" ht="20.25" x14ac:dyDescent="0.3">
      <c r="A220" s="5" t="s">
        <v>184</v>
      </c>
      <c r="B220" s="31" t="s">
        <v>657</v>
      </c>
      <c r="C220" s="2" t="s">
        <v>22</v>
      </c>
      <c r="D220" s="2" t="s">
        <v>175</v>
      </c>
      <c r="E220" s="4" t="s">
        <v>185</v>
      </c>
      <c r="F220" s="54"/>
      <c r="G220" s="66">
        <f t="shared" ref="G220:H220" si="105">+G221</f>
        <v>540</v>
      </c>
      <c r="H220" s="67">
        <f t="shared" si="105"/>
        <v>540</v>
      </c>
    </row>
    <row r="221" spans="1:8" ht="37.5" x14ac:dyDescent="0.3">
      <c r="A221" s="13" t="s">
        <v>28</v>
      </c>
      <c r="B221" s="31" t="s">
        <v>657</v>
      </c>
      <c r="C221" s="2" t="s">
        <v>22</v>
      </c>
      <c r="D221" s="2" t="s">
        <v>175</v>
      </c>
      <c r="E221" s="2" t="s">
        <v>185</v>
      </c>
      <c r="F221" s="54" t="s">
        <v>29</v>
      </c>
      <c r="G221" s="70">
        <v>540</v>
      </c>
      <c r="H221" s="67">
        <v>540</v>
      </c>
    </row>
    <row r="222" spans="1:8" ht="20.25" x14ac:dyDescent="0.3">
      <c r="A222" s="14" t="s">
        <v>186</v>
      </c>
      <c r="B222" s="31" t="s">
        <v>657</v>
      </c>
      <c r="C222" s="4" t="s">
        <v>22</v>
      </c>
      <c r="D222" s="4" t="s">
        <v>187</v>
      </c>
      <c r="E222" s="4"/>
      <c r="F222" s="58"/>
      <c r="G222" s="70">
        <f t="shared" ref="G222:H222" si="106">G223</f>
        <v>35268.5</v>
      </c>
      <c r="H222" s="71">
        <f t="shared" si="106"/>
        <v>35268.5</v>
      </c>
    </row>
    <row r="223" spans="1:8" ht="63.75" customHeight="1" x14ac:dyDescent="0.3">
      <c r="A223" s="5" t="s">
        <v>176</v>
      </c>
      <c r="B223" s="31" t="s">
        <v>657</v>
      </c>
      <c r="C223" s="2" t="s">
        <v>22</v>
      </c>
      <c r="D223" s="2" t="s">
        <v>187</v>
      </c>
      <c r="E223" s="2" t="s">
        <v>177</v>
      </c>
      <c r="F223" s="54"/>
      <c r="G223" s="70">
        <f t="shared" ref="G223:H223" si="107">G224</f>
        <v>35268.5</v>
      </c>
      <c r="H223" s="71">
        <f t="shared" si="107"/>
        <v>35268.5</v>
      </c>
    </row>
    <row r="224" spans="1:8" ht="20.25" x14ac:dyDescent="0.3">
      <c r="A224" s="5" t="s">
        <v>188</v>
      </c>
      <c r="B224" s="31" t="s">
        <v>657</v>
      </c>
      <c r="C224" s="2" t="s">
        <v>22</v>
      </c>
      <c r="D224" s="2" t="s">
        <v>187</v>
      </c>
      <c r="E224" s="2" t="s">
        <v>189</v>
      </c>
      <c r="F224" s="54"/>
      <c r="G224" s="70">
        <f>G225</f>
        <v>35268.5</v>
      </c>
      <c r="H224" s="71">
        <f>H225</f>
        <v>35268.5</v>
      </c>
    </row>
    <row r="225" spans="1:8" ht="20.25" x14ac:dyDescent="0.3">
      <c r="A225" s="5" t="s">
        <v>194</v>
      </c>
      <c r="B225" s="31" t="s">
        <v>657</v>
      </c>
      <c r="C225" s="2" t="s">
        <v>22</v>
      </c>
      <c r="D225" s="2" t="s">
        <v>187</v>
      </c>
      <c r="E225" s="2" t="s">
        <v>195</v>
      </c>
      <c r="F225" s="54"/>
      <c r="G225" s="70">
        <f t="shared" ref="G225:H225" si="108">G226</f>
        <v>35268.5</v>
      </c>
      <c r="H225" s="71">
        <f t="shared" si="108"/>
        <v>35268.5</v>
      </c>
    </row>
    <row r="226" spans="1:8" ht="37.5" x14ac:dyDescent="0.3">
      <c r="A226" s="5" t="s">
        <v>196</v>
      </c>
      <c r="B226" s="31" t="s">
        <v>657</v>
      </c>
      <c r="C226" s="2" t="s">
        <v>22</v>
      </c>
      <c r="D226" s="2" t="s">
        <v>187</v>
      </c>
      <c r="E226" s="2" t="s">
        <v>197</v>
      </c>
      <c r="F226" s="54"/>
      <c r="G226" s="70">
        <f t="shared" ref="G226:H226" si="109">G227+G228</f>
        <v>35268.5</v>
      </c>
      <c r="H226" s="71">
        <f t="shared" si="109"/>
        <v>35268.5</v>
      </c>
    </row>
    <row r="227" spans="1:8" ht="37.5" x14ac:dyDescent="0.3">
      <c r="A227" s="13" t="s">
        <v>28</v>
      </c>
      <c r="B227" s="31" t="s">
        <v>657</v>
      </c>
      <c r="C227" s="2" t="s">
        <v>22</v>
      </c>
      <c r="D227" s="2" t="s">
        <v>187</v>
      </c>
      <c r="E227" s="2" t="s">
        <v>197</v>
      </c>
      <c r="F227" s="54" t="s">
        <v>29</v>
      </c>
      <c r="G227" s="70">
        <v>35245.800000000003</v>
      </c>
      <c r="H227" s="67">
        <v>35245.800000000003</v>
      </c>
    </row>
    <row r="228" spans="1:8" ht="20.25" x14ac:dyDescent="0.3">
      <c r="A228" s="13" t="s">
        <v>34</v>
      </c>
      <c r="B228" s="31" t="s">
        <v>657</v>
      </c>
      <c r="C228" s="2" t="s">
        <v>22</v>
      </c>
      <c r="D228" s="2" t="s">
        <v>187</v>
      </c>
      <c r="E228" s="2" t="s">
        <v>197</v>
      </c>
      <c r="F228" s="54" t="s">
        <v>35</v>
      </c>
      <c r="G228" s="70">
        <v>22.7</v>
      </c>
      <c r="H228" s="67">
        <v>22.7</v>
      </c>
    </row>
    <row r="229" spans="1:8" ht="20.25" x14ac:dyDescent="0.3">
      <c r="A229" s="14" t="s">
        <v>198</v>
      </c>
      <c r="B229" s="31" t="s">
        <v>657</v>
      </c>
      <c r="C229" s="4" t="s">
        <v>22</v>
      </c>
      <c r="D229" s="4" t="s">
        <v>199</v>
      </c>
      <c r="E229" s="4"/>
      <c r="F229" s="58"/>
      <c r="G229" s="70">
        <f>+G230</f>
        <v>3883.2999999999997</v>
      </c>
      <c r="H229" s="71">
        <f>+H230</f>
        <v>3883.2999999999997</v>
      </c>
    </row>
    <row r="230" spans="1:8" ht="56.25" x14ac:dyDescent="0.3">
      <c r="A230" s="9" t="s">
        <v>200</v>
      </c>
      <c r="B230" s="31" t="s">
        <v>657</v>
      </c>
      <c r="C230" s="4" t="s">
        <v>22</v>
      </c>
      <c r="D230" s="4" t="s">
        <v>199</v>
      </c>
      <c r="E230" s="4" t="s">
        <v>201</v>
      </c>
      <c r="F230" s="58"/>
      <c r="G230" s="66">
        <f>G231+G243+G256</f>
        <v>3883.2999999999997</v>
      </c>
      <c r="H230" s="67">
        <f>H231+H243+H256</f>
        <v>3883.2999999999997</v>
      </c>
    </row>
    <row r="231" spans="1:8" ht="37.5" x14ac:dyDescent="0.3">
      <c r="A231" s="9" t="s">
        <v>202</v>
      </c>
      <c r="B231" s="31" t="s">
        <v>657</v>
      </c>
      <c r="C231" s="4" t="s">
        <v>22</v>
      </c>
      <c r="D231" s="4" t="s">
        <v>199</v>
      </c>
      <c r="E231" s="4" t="s">
        <v>203</v>
      </c>
      <c r="F231" s="58"/>
      <c r="G231" s="66">
        <f t="shared" ref="G231:H231" si="110">G232</f>
        <v>440</v>
      </c>
      <c r="H231" s="67">
        <f t="shared" si="110"/>
        <v>440</v>
      </c>
    </row>
    <row r="232" spans="1:8" ht="20.25" x14ac:dyDescent="0.3">
      <c r="A232" s="9" t="s">
        <v>50</v>
      </c>
      <c r="B232" s="31" t="s">
        <v>657</v>
      </c>
      <c r="C232" s="2" t="s">
        <v>22</v>
      </c>
      <c r="D232" s="2" t="s">
        <v>199</v>
      </c>
      <c r="E232" s="4" t="s">
        <v>204</v>
      </c>
      <c r="F232" s="54"/>
      <c r="G232" s="70">
        <f t="shared" ref="G232:H232" si="111">G233+G236+G240</f>
        <v>440</v>
      </c>
      <c r="H232" s="71">
        <f t="shared" si="111"/>
        <v>440</v>
      </c>
    </row>
    <row r="233" spans="1:8" ht="37.5" x14ac:dyDescent="0.3">
      <c r="A233" s="9" t="s">
        <v>205</v>
      </c>
      <c r="B233" s="31" t="s">
        <v>657</v>
      </c>
      <c r="C233" s="2" t="s">
        <v>22</v>
      </c>
      <c r="D233" s="2" t="s">
        <v>199</v>
      </c>
      <c r="E233" s="4" t="s">
        <v>206</v>
      </c>
      <c r="F233" s="54"/>
      <c r="G233" s="70">
        <f t="shared" ref="G233:H233" si="112">G234</f>
        <v>80</v>
      </c>
      <c r="H233" s="71">
        <f t="shared" si="112"/>
        <v>80</v>
      </c>
    </row>
    <row r="234" spans="1:8" ht="37.5" x14ac:dyDescent="0.3">
      <c r="A234" s="9" t="s">
        <v>207</v>
      </c>
      <c r="B234" s="31" t="s">
        <v>657</v>
      </c>
      <c r="C234" s="2" t="s">
        <v>22</v>
      </c>
      <c r="D234" s="2" t="s">
        <v>199</v>
      </c>
      <c r="E234" s="4" t="s">
        <v>208</v>
      </c>
      <c r="F234" s="54"/>
      <c r="G234" s="70">
        <f t="shared" ref="G234:H234" si="113">G235</f>
        <v>80</v>
      </c>
      <c r="H234" s="71">
        <f t="shared" si="113"/>
        <v>80</v>
      </c>
    </row>
    <row r="235" spans="1:8" ht="37.5" x14ac:dyDescent="0.3">
      <c r="A235" s="16" t="s">
        <v>28</v>
      </c>
      <c r="B235" s="31" t="s">
        <v>657</v>
      </c>
      <c r="C235" s="2" t="s">
        <v>22</v>
      </c>
      <c r="D235" s="2" t="s">
        <v>199</v>
      </c>
      <c r="E235" s="4" t="s">
        <v>208</v>
      </c>
      <c r="F235" s="60">
        <v>240</v>
      </c>
      <c r="G235" s="66">
        <v>80</v>
      </c>
      <c r="H235" s="67">
        <v>80</v>
      </c>
    </row>
    <row r="236" spans="1:8" ht="37.5" x14ac:dyDescent="0.3">
      <c r="A236" s="9" t="s">
        <v>209</v>
      </c>
      <c r="B236" s="31" t="s">
        <v>657</v>
      </c>
      <c r="C236" s="2" t="s">
        <v>22</v>
      </c>
      <c r="D236" s="2" t="s">
        <v>199</v>
      </c>
      <c r="E236" s="4" t="s">
        <v>210</v>
      </c>
      <c r="F236" s="54"/>
      <c r="G236" s="70">
        <f t="shared" ref="G236:H236" si="114">G237</f>
        <v>240</v>
      </c>
      <c r="H236" s="71">
        <f t="shared" si="114"/>
        <v>240</v>
      </c>
    </row>
    <row r="237" spans="1:8" ht="37.5" x14ac:dyDescent="0.3">
      <c r="A237" s="9" t="s">
        <v>211</v>
      </c>
      <c r="B237" s="31" t="s">
        <v>657</v>
      </c>
      <c r="C237" s="2" t="s">
        <v>22</v>
      </c>
      <c r="D237" s="2" t="s">
        <v>199</v>
      </c>
      <c r="E237" s="4" t="s">
        <v>212</v>
      </c>
      <c r="F237" s="54"/>
      <c r="G237" s="70">
        <f t="shared" ref="G237:H237" si="115">G238+G239</f>
        <v>240</v>
      </c>
      <c r="H237" s="71">
        <f t="shared" si="115"/>
        <v>240</v>
      </c>
    </row>
    <row r="238" spans="1:8" ht="37.5" x14ac:dyDescent="0.3">
      <c r="A238" s="16" t="s">
        <v>28</v>
      </c>
      <c r="B238" s="31" t="s">
        <v>657</v>
      </c>
      <c r="C238" s="2" t="s">
        <v>22</v>
      </c>
      <c r="D238" s="2" t="s">
        <v>199</v>
      </c>
      <c r="E238" s="4" t="s">
        <v>212</v>
      </c>
      <c r="F238" s="60">
        <v>240</v>
      </c>
      <c r="G238" s="66">
        <v>7</v>
      </c>
      <c r="H238" s="67">
        <v>7</v>
      </c>
    </row>
    <row r="239" spans="1:8" ht="20.25" x14ac:dyDescent="0.3">
      <c r="A239" s="16" t="s">
        <v>65</v>
      </c>
      <c r="B239" s="31" t="s">
        <v>657</v>
      </c>
      <c r="C239" s="2" t="s">
        <v>22</v>
      </c>
      <c r="D239" s="2" t="s">
        <v>199</v>
      </c>
      <c r="E239" s="4" t="s">
        <v>212</v>
      </c>
      <c r="F239" s="60">
        <v>350</v>
      </c>
      <c r="G239" s="66">
        <v>233</v>
      </c>
      <c r="H239" s="67">
        <v>233</v>
      </c>
    </row>
    <row r="240" spans="1:8" ht="37.5" x14ac:dyDescent="0.3">
      <c r="A240" s="9" t="s">
        <v>217</v>
      </c>
      <c r="B240" s="31" t="s">
        <v>657</v>
      </c>
      <c r="C240" s="2" t="s">
        <v>22</v>
      </c>
      <c r="D240" s="2" t="s">
        <v>199</v>
      </c>
      <c r="E240" s="4" t="s">
        <v>716</v>
      </c>
      <c r="F240" s="54"/>
      <c r="G240" s="70">
        <f t="shared" ref="G240:H240" si="116">G241</f>
        <v>120</v>
      </c>
      <c r="H240" s="71">
        <f t="shared" si="116"/>
        <v>120</v>
      </c>
    </row>
    <row r="241" spans="1:8" ht="56.25" x14ac:dyDescent="0.3">
      <c r="A241" s="9" t="s">
        <v>717</v>
      </c>
      <c r="B241" s="31" t="s">
        <v>657</v>
      </c>
      <c r="C241" s="2" t="s">
        <v>22</v>
      </c>
      <c r="D241" s="2" t="s">
        <v>199</v>
      </c>
      <c r="E241" s="4" t="s">
        <v>715</v>
      </c>
      <c r="F241" s="54"/>
      <c r="G241" s="70">
        <f t="shared" ref="G241:H241" si="117">G242</f>
        <v>120</v>
      </c>
      <c r="H241" s="71">
        <f t="shared" si="117"/>
        <v>120</v>
      </c>
    </row>
    <row r="242" spans="1:8" ht="75" x14ac:dyDescent="0.3">
      <c r="A242" s="13" t="s">
        <v>221</v>
      </c>
      <c r="B242" s="31" t="s">
        <v>657</v>
      </c>
      <c r="C242" s="2" t="s">
        <v>22</v>
      </c>
      <c r="D242" s="2" t="s">
        <v>199</v>
      </c>
      <c r="E242" s="4" t="s">
        <v>715</v>
      </c>
      <c r="F242" s="60">
        <v>810</v>
      </c>
      <c r="G242" s="66">
        <v>120</v>
      </c>
      <c r="H242" s="67">
        <v>120</v>
      </c>
    </row>
    <row r="243" spans="1:8" ht="20.25" x14ac:dyDescent="0.3">
      <c r="A243" s="9" t="s">
        <v>213</v>
      </c>
      <c r="B243" s="31" t="s">
        <v>657</v>
      </c>
      <c r="C243" s="4" t="s">
        <v>22</v>
      </c>
      <c r="D243" s="4" t="s">
        <v>199</v>
      </c>
      <c r="E243" s="4" t="s">
        <v>214</v>
      </c>
      <c r="F243" s="58"/>
      <c r="G243" s="66">
        <f>G244</f>
        <v>2943.2999999999997</v>
      </c>
      <c r="H243" s="67">
        <f t="shared" ref="H243" si="118">H244</f>
        <v>2943.2999999999997</v>
      </c>
    </row>
    <row r="244" spans="1:8" ht="20.25" x14ac:dyDescent="0.3">
      <c r="A244" s="9" t="s">
        <v>215</v>
      </c>
      <c r="B244" s="31" t="s">
        <v>657</v>
      </c>
      <c r="C244" s="2" t="s">
        <v>22</v>
      </c>
      <c r="D244" s="2" t="s">
        <v>199</v>
      </c>
      <c r="E244" s="4" t="s">
        <v>216</v>
      </c>
      <c r="F244" s="54"/>
      <c r="G244" s="70">
        <f>G245+G252+G254</f>
        <v>2943.2999999999997</v>
      </c>
      <c r="H244" s="71">
        <f t="shared" ref="H244" si="119">H245+H252+H254</f>
        <v>2943.2999999999997</v>
      </c>
    </row>
    <row r="245" spans="1:8" ht="37.5" x14ac:dyDescent="0.3">
      <c r="A245" s="9" t="s">
        <v>217</v>
      </c>
      <c r="B245" s="31" t="s">
        <v>657</v>
      </c>
      <c r="C245" s="2" t="s">
        <v>22</v>
      </c>
      <c r="D245" s="2" t="s">
        <v>199</v>
      </c>
      <c r="E245" s="4" t="s">
        <v>218</v>
      </c>
      <c r="F245" s="54"/>
      <c r="G245" s="70">
        <f t="shared" ref="G245:H245" si="120">G246+G248+G250</f>
        <v>1070.5999999999999</v>
      </c>
      <c r="H245" s="71">
        <f t="shared" si="120"/>
        <v>1070.5999999999999</v>
      </c>
    </row>
    <row r="246" spans="1:8" ht="42" customHeight="1" x14ac:dyDescent="0.3">
      <c r="A246" s="9" t="s">
        <v>219</v>
      </c>
      <c r="B246" s="31" t="s">
        <v>657</v>
      </c>
      <c r="C246" s="2" t="s">
        <v>22</v>
      </c>
      <c r="D246" s="2" t="s">
        <v>199</v>
      </c>
      <c r="E246" s="4" t="s">
        <v>220</v>
      </c>
      <c r="F246" s="54"/>
      <c r="G246" s="70">
        <f t="shared" ref="G246:H246" si="121">G247</f>
        <v>493.4</v>
      </c>
      <c r="H246" s="71">
        <f t="shared" si="121"/>
        <v>493.4</v>
      </c>
    </row>
    <row r="247" spans="1:8" ht="75" x14ac:dyDescent="0.3">
      <c r="A247" s="13" t="s">
        <v>221</v>
      </c>
      <c r="B247" s="31" t="s">
        <v>657</v>
      </c>
      <c r="C247" s="2" t="s">
        <v>22</v>
      </c>
      <c r="D247" s="2" t="s">
        <v>199</v>
      </c>
      <c r="E247" s="4" t="s">
        <v>220</v>
      </c>
      <c r="F247" s="54" t="s">
        <v>143</v>
      </c>
      <c r="G247" s="70">
        <v>493.4</v>
      </c>
      <c r="H247" s="67">
        <v>493.4</v>
      </c>
    </row>
    <row r="248" spans="1:8" ht="56.25" x14ac:dyDescent="0.3">
      <c r="A248" s="9" t="s">
        <v>222</v>
      </c>
      <c r="B248" s="31" t="s">
        <v>657</v>
      </c>
      <c r="C248" s="2" t="s">
        <v>22</v>
      </c>
      <c r="D248" s="2" t="s">
        <v>199</v>
      </c>
      <c r="E248" s="4" t="s">
        <v>223</v>
      </c>
      <c r="F248" s="54"/>
      <c r="G248" s="70">
        <f t="shared" ref="G248:H248" si="122">G249</f>
        <v>441</v>
      </c>
      <c r="H248" s="71">
        <f t="shared" si="122"/>
        <v>441</v>
      </c>
    </row>
    <row r="249" spans="1:8" ht="75" x14ac:dyDescent="0.3">
      <c r="A249" s="13" t="s">
        <v>221</v>
      </c>
      <c r="B249" s="31" t="s">
        <v>657</v>
      </c>
      <c r="C249" s="2" t="s">
        <v>22</v>
      </c>
      <c r="D249" s="2" t="s">
        <v>199</v>
      </c>
      <c r="E249" s="4" t="s">
        <v>223</v>
      </c>
      <c r="F249" s="54" t="s">
        <v>143</v>
      </c>
      <c r="G249" s="70">
        <v>441</v>
      </c>
      <c r="H249" s="67">
        <v>441</v>
      </c>
    </row>
    <row r="250" spans="1:8" ht="57.75" customHeight="1" x14ac:dyDescent="0.3">
      <c r="A250" s="9" t="s">
        <v>224</v>
      </c>
      <c r="B250" s="31" t="s">
        <v>657</v>
      </c>
      <c r="C250" s="2" t="s">
        <v>22</v>
      </c>
      <c r="D250" s="2" t="s">
        <v>199</v>
      </c>
      <c r="E250" s="4" t="s">
        <v>225</v>
      </c>
      <c r="F250" s="54"/>
      <c r="G250" s="70">
        <f t="shared" ref="G250:H250" si="123">G251</f>
        <v>136.19999999999999</v>
      </c>
      <c r="H250" s="71">
        <f t="shared" si="123"/>
        <v>136.19999999999999</v>
      </c>
    </row>
    <row r="251" spans="1:8" ht="75" x14ac:dyDescent="0.3">
      <c r="A251" s="13" t="s">
        <v>221</v>
      </c>
      <c r="B251" s="31" t="s">
        <v>657</v>
      </c>
      <c r="C251" s="2" t="s">
        <v>22</v>
      </c>
      <c r="D251" s="2" t="s">
        <v>199</v>
      </c>
      <c r="E251" s="4" t="s">
        <v>225</v>
      </c>
      <c r="F251" s="54" t="s">
        <v>143</v>
      </c>
      <c r="G251" s="70">
        <v>136.19999999999999</v>
      </c>
      <c r="H251" s="67">
        <v>136.19999999999999</v>
      </c>
    </row>
    <row r="252" spans="1:8" ht="79.5" customHeight="1" x14ac:dyDescent="0.3">
      <c r="A252" s="9" t="s">
        <v>226</v>
      </c>
      <c r="B252" s="31" t="s">
        <v>657</v>
      </c>
      <c r="C252" s="2" t="s">
        <v>22</v>
      </c>
      <c r="D252" s="2" t="s">
        <v>199</v>
      </c>
      <c r="E252" s="4" t="s">
        <v>227</v>
      </c>
      <c r="F252" s="54"/>
      <c r="G252" s="70">
        <f t="shared" ref="G252:H254" si="124">G253</f>
        <v>968.69999999999993</v>
      </c>
      <c r="H252" s="71">
        <f t="shared" si="124"/>
        <v>968.69999999999993</v>
      </c>
    </row>
    <row r="253" spans="1:8" ht="75" x14ac:dyDescent="0.3">
      <c r="A253" s="13" t="s">
        <v>221</v>
      </c>
      <c r="B253" s="31" t="s">
        <v>657</v>
      </c>
      <c r="C253" s="2" t="s">
        <v>22</v>
      </c>
      <c r="D253" s="2" t="s">
        <v>199</v>
      </c>
      <c r="E253" s="4" t="s">
        <v>227</v>
      </c>
      <c r="F253" s="54" t="s">
        <v>143</v>
      </c>
      <c r="G253" s="66">
        <v>968.69999999999993</v>
      </c>
      <c r="H253" s="67">
        <v>968.69999999999993</v>
      </c>
    </row>
    <row r="254" spans="1:8" ht="79.5" customHeight="1" x14ac:dyDescent="0.3">
      <c r="A254" s="9" t="s">
        <v>226</v>
      </c>
      <c r="B254" s="31" t="s">
        <v>657</v>
      </c>
      <c r="C254" s="2" t="s">
        <v>22</v>
      </c>
      <c r="D254" s="2" t="s">
        <v>199</v>
      </c>
      <c r="E254" s="4" t="s">
        <v>227</v>
      </c>
      <c r="F254" s="54"/>
      <c r="G254" s="70">
        <f t="shared" si="124"/>
        <v>904</v>
      </c>
      <c r="H254" s="71">
        <f t="shared" si="124"/>
        <v>904</v>
      </c>
    </row>
    <row r="255" spans="1:8" ht="75" x14ac:dyDescent="0.3">
      <c r="A255" s="13" t="s">
        <v>221</v>
      </c>
      <c r="B255" s="31" t="s">
        <v>657</v>
      </c>
      <c r="C255" s="2" t="s">
        <v>22</v>
      </c>
      <c r="D255" s="2" t="s">
        <v>199</v>
      </c>
      <c r="E255" s="4" t="s">
        <v>227</v>
      </c>
      <c r="F255" s="54" t="s">
        <v>143</v>
      </c>
      <c r="G255" s="66">
        <v>904</v>
      </c>
      <c r="H255" s="67">
        <v>904</v>
      </c>
    </row>
    <row r="256" spans="1:8" ht="20.25" x14ac:dyDescent="0.3">
      <c r="A256" s="9" t="s">
        <v>724</v>
      </c>
      <c r="B256" s="31" t="s">
        <v>657</v>
      </c>
      <c r="C256" s="4" t="s">
        <v>22</v>
      </c>
      <c r="D256" s="4" t="s">
        <v>199</v>
      </c>
      <c r="E256" s="4" t="s">
        <v>726</v>
      </c>
      <c r="F256" s="58"/>
      <c r="G256" s="70">
        <f t="shared" ref="G256:H256" si="125">G257</f>
        <v>500</v>
      </c>
      <c r="H256" s="71">
        <f t="shared" si="125"/>
        <v>500</v>
      </c>
    </row>
    <row r="257" spans="1:8" ht="20.25" x14ac:dyDescent="0.3">
      <c r="A257" s="9" t="s">
        <v>50</v>
      </c>
      <c r="B257" s="31" t="s">
        <v>657</v>
      </c>
      <c r="C257" s="2" t="s">
        <v>22</v>
      </c>
      <c r="D257" s="2" t="s">
        <v>199</v>
      </c>
      <c r="E257" s="4" t="s">
        <v>727</v>
      </c>
      <c r="F257" s="54"/>
      <c r="G257" s="70">
        <f t="shared" ref="G257:H257" si="126">+G258</f>
        <v>500</v>
      </c>
      <c r="H257" s="71">
        <f t="shared" si="126"/>
        <v>500</v>
      </c>
    </row>
    <row r="258" spans="1:8" ht="37.5" x14ac:dyDescent="0.3">
      <c r="A258" s="9" t="s">
        <v>602</v>
      </c>
      <c r="B258" s="31" t="s">
        <v>657</v>
      </c>
      <c r="C258" s="2" t="s">
        <v>22</v>
      </c>
      <c r="D258" s="2" t="s">
        <v>199</v>
      </c>
      <c r="E258" s="4" t="s">
        <v>730</v>
      </c>
      <c r="F258" s="54"/>
      <c r="G258" s="66">
        <f t="shared" ref="G258:H258" si="127">SUM(G259)</f>
        <v>500</v>
      </c>
      <c r="H258" s="67">
        <f t="shared" si="127"/>
        <v>500</v>
      </c>
    </row>
    <row r="259" spans="1:8" ht="37.5" x14ac:dyDescent="0.3">
      <c r="A259" s="9" t="s">
        <v>736</v>
      </c>
      <c r="B259" s="31" t="s">
        <v>657</v>
      </c>
      <c r="C259" s="2" t="s">
        <v>22</v>
      </c>
      <c r="D259" s="2" t="s">
        <v>199</v>
      </c>
      <c r="E259" s="4" t="s">
        <v>735</v>
      </c>
      <c r="F259" s="54"/>
      <c r="G259" s="70">
        <f t="shared" ref="G259:H259" si="128">G260+G261</f>
        <v>500</v>
      </c>
      <c r="H259" s="71">
        <f t="shared" si="128"/>
        <v>500</v>
      </c>
    </row>
    <row r="260" spans="1:8" ht="37.5" x14ac:dyDescent="0.3">
      <c r="A260" s="16" t="s">
        <v>28</v>
      </c>
      <c r="B260" s="31" t="s">
        <v>657</v>
      </c>
      <c r="C260" s="2" t="s">
        <v>22</v>
      </c>
      <c r="D260" s="2" t="s">
        <v>199</v>
      </c>
      <c r="E260" s="4" t="s">
        <v>735</v>
      </c>
      <c r="F260" s="60">
        <v>240</v>
      </c>
      <c r="G260" s="70">
        <v>50</v>
      </c>
      <c r="H260" s="67">
        <v>50</v>
      </c>
    </row>
    <row r="261" spans="1:8" ht="20.25" x14ac:dyDescent="0.3">
      <c r="A261" s="16" t="s">
        <v>65</v>
      </c>
      <c r="B261" s="31" t="s">
        <v>657</v>
      </c>
      <c r="C261" s="2" t="s">
        <v>22</v>
      </c>
      <c r="D261" s="2" t="s">
        <v>199</v>
      </c>
      <c r="E261" s="4" t="s">
        <v>735</v>
      </c>
      <c r="F261" s="60">
        <v>350</v>
      </c>
      <c r="G261" s="66">
        <v>450</v>
      </c>
      <c r="H261" s="67">
        <v>450</v>
      </c>
    </row>
    <row r="262" spans="1:8" ht="20.25" x14ac:dyDescent="0.3">
      <c r="A262" s="24" t="s">
        <v>228</v>
      </c>
      <c r="B262" s="31" t="s">
        <v>657</v>
      </c>
      <c r="C262" s="2" t="s">
        <v>45</v>
      </c>
      <c r="D262" s="2" t="s">
        <v>8</v>
      </c>
      <c r="E262" s="2"/>
      <c r="F262" s="54"/>
      <c r="G262" s="66">
        <f t="shared" ref="G262:H262" si="129">+G263+G269</f>
        <v>46716.400000000009</v>
      </c>
      <c r="H262" s="67">
        <f t="shared" si="129"/>
        <v>46072.5</v>
      </c>
    </row>
    <row r="263" spans="1:8" ht="20.25" x14ac:dyDescent="0.3">
      <c r="A263" s="14" t="s">
        <v>229</v>
      </c>
      <c r="B263" s="31" t="s">
        <v>657</v>
      </c>
      <c r="C263" s="4" t="s">
        <v>45</v>
      </c>
      <c r="D263" s="4" t="s">
        <v>10</v>
      </c>
      <c r="E263" s="4"/>
      <c r="F263" s="58"/>
      <c r="G263" s="70">
        <f t="shared" ref="G263:H267" si="130">G264</f>
        <v>2117.5</v>
      </c>
      <c r="H263" s="71">
        <f t="shared" si="130"/>
        <v>2117.5</v>
      </c>
    </row>
    <row r="264" spans="1:8" ht="56.25" x14ac:dyDescent="0.3">
      <c r="A264" s="5" t="s">
        <v>230</v>
      </c>
      <c r="B264" s="31" t="s">
        <v>657</v>
      </c>
      <c r="C264" s="2" t="s">
        <v>45</v>
      </c>
      <c r="D264" s="2" t="s">
        <v>10</v>
      </c>
      <c r="E264" s="2" t="s">
        <v>231</v>
      </c>
      <c r="F264" s="54"/>
      <c r="G264" s="66">
        <f t="shared" si="130"/>
        <v>2117.5</v>
      </c>
      <c r="H264" s="67">
        <f t="shared" si="130"/>
        <v>2117.5</v>
      </c>
    </row>
    <row r="265" spans="1:8" ht="37.5" x14ac:dyDescent="0.3">
      <c r="A265" s="5" t="s">
        <v>232</v>
      </c>
      <c r="B265" s="31" t="s">
        <v>657</v>
      </c>
      <c r="C265" s="2" t="s">
        <v>45</v>
      </c>
      <c r="D265" s="2" t="s">
        <v>10</v>
      </c>
      <c r="E265" s="2" t="s">
        <v>233</v>
      </c>
      <c r="F265" s="54"/>
      <c r="G265" s="66">
        <f t="shared" si="130"/>
        <v>2117.5</v>
      </c>
      <c r="H265" s="67">
        <f t="shared" si="130"/>
        <v>2117.5</v>
      </c>
    </row>
    <row r="266" spans="1:8" ht="20.25" x14ac:dyDescent="0.3">
      <c r="A266" s="26" t="s">
        <v>234</v>
      </c>
      <c r="B266" s="31" t="s">
        <v>657</v>
      </c>
      <c r="C266" s="2" t="s">
        <v>45</v>
      </c>
      <c r="D266" s="2" t="s">
        <v>10</v>
      </c>
      <c r="E266" s="2" t="s">
        <v>235</v>
      </c>
      <c r="F266" s="54"/>
      <c r="G266" s="70">
        <f t="shared" si="130"/>
        <v>2117.5</v>
      </c>
      <c r="H266" s="71">
        <f t="shared" si="130"/>
        <v>2117.5</v>
      </c>
    </row>
    <row r="267" spans="1:8" ht="37.5" x14ac:dyDescent="0.3">
      <c r="A267" s="26" t="s">
        <v>236</v>
      </c>
      <c r="B267" s="31" t="s">
        <v>657</v>
      </c>
      <c r="C267" s="2" t="s">
        <v>45</v>
      </c>
      <c r="D267" s="2" t="s">
        <v>10</v>
      </c>
      <c r="E267" s="2" t="s">
        <v>237</v>
      </c>
      <c r="F267" s="54"/>
      <c r="G267" s="70">
        <f t="shared" si="130"/>
        <v>2117.5</v>
      </c>
      <c r="H267" s="71">
        <f t="shared" si="130"/>
        <v>2117.5</v>
      </c>
    </row>
    <row r="268" spans="1:8" ht="37.5" x14ac:dyDescent="0.3">
      <c r="A268" s="13" t="s">
        <v>28</v>
      </c>
      <c r="B268" s="31" t="s">
        <v>657</v>
      </c>
      <c r="C268" s="2" t="s">
        <v>45</v>
      </c>
      <c r="D268" s="2" t="s">
        <v>10</v>
      </c>
      <c r="E268" s="2" t="s">
        <v>237</v>
      </c>
      <c r="F268" s="54" t="s">
        <v>29</v>
      </c>
      <c r="G268" s="70">
        <v>2117.5</v>
      </c>
      <c r="H268" s="67">
        <v>2117.5</v>
      </c>
    </row>
    <row r="269" spans="1:8" ht="20.25" x14ac:dyDescent="0.3">
      <c r="A269" s="14" t="s">
        <v>238</v>
      </c>
      <c r="B269" s="31" t="s">
        <v>657</v>
      </c>
      <c r="C269" s="4" t="s">
        <v>45</v>
      </c>
      <c r="D269" s="4" t="s">
        <v>114</v>
      </c>
      <c r="E269" s="4"/>
      <c r="F269" s="58"/>
      <c r="G269" s="70">
        <f t="shared" ref="G269:H271" si="131">G270</f>
        <v>44598.900000000009</v>
      </c>
      <c r="H269" s="71">
        <f t="shared" si="131"/>
        <v>43955</v>
      </c>
    </row>
    <row r="270" spans="1:8" ht="56.25" x14ac:dyDescent="0.3">
      <c r="A270" s="5" t="s">
        <v>230</v>
      </c>
      <c r="B270" s="31" t="s">
        <v>657</v>
      </c>
      <c r="C270" s="2" t="s">
        <v>45</v>
      </c>
      <c r="D270" s="2" t="s">
        <v>114</v>
      </c>
      <c r="E270" s="2" t="s">
        <v>231</v>
      </c>
      <c r="F270" s="54"/>
      <c r="G270" s="70">
        <f t="shared" si="131"/>
        <v>44598.900000000009</v>
      </c>
      <c r="H270" s="71">
        <f t="shared" si="131"/>
        <v>43955</v>
      </c>
    </row>
    <row r="271" spans="1:8" ht="20.25" x14ac:dyDescent="0.3">
      <c r="A271" s="5" t="s">
        <v>241</v>
      </c>
      <c r="B271" s="31" t="s">
        <v>657</v>
      </c>
      <c r="C271" s="2" t="s">
        <v>45</v>
      </c>
      <c r="D271" s="2" t="s">
        <v>114</v>
      </c>
      <c r="E271" s="2" t="s">
        <v>242</v>
      </c>
      <c r="F271" s="54"/>
      <c r="G271" s="70">
        <f t="shared" si="131"/>
        <v>44598.900000000009</v>
      </c>
      <c r="H271" s="71">
        <f t="shared" si="131"/>
        <v>43955</v>
      </c>
    </row>
    <row r="272" spans="1:8" ht="20.25" x14ac:dyDescent="0.3">
      <c r="A272" s="5" t="s">
        <v>243</v>
      </c>
      <c r="B272" s="31" t="s">
        <v>657</v>
      </c>
      <c r="C272" s="2" t="s">
        <v>45</v>
      </c>
      <c r="D272" s="2" t="s">
        <v>114</v>
      </c>
      <c r="E272" s="2" t="s">
        <v>244</v>
      </c>
      <c r="F272" s="54"/>
      <c r="G272" s="70">
        <f>G273+G275+G277+G279+G281+G283+G285+G287</f>
        <v>44598.900000000009</v>
      </c>
      <c r="H272" s="71">
        <f t="shared" ref="H272" si="132">H273+H275+H277+H279+H281+H283+H285+H287</f>
        <v>43955</v>
      </c>
    </row>
    <row r="273" spans="1:8" ht="37.5" x14ac:dyDescent="0.3">
      <c r="A273" s="5" t="s">
        <v>245</v>
      </c>
      <c r="B273" s="31" t="s">
        <v>657</v>
      </c>
      <c r="C273" s="2" t="s">
        <v>45</v>
      </c>
      <c r="D273" s="2" t="s">
        <v>114</v>
      </c>
      <c r="E273" s="2" t="s">
        <v>246</v>
      </c>
      <c r="F273" s="54"/>
      <c r="G273" s="70">
        <f t="shared" ref="G273:H287" si="133">G274</f>
        <v>4468.9000000000005</v>
      </c>
      <c r="H273" s="71">
        <f t="shared" si="133"/>
        <v>4881.3</v>
      </c>
    </row>
    <row r="274" spans="1:8" ht="37.5" x14ac:dyDescent="0.3">
      <c r="A274" s="16" t="s">
        <v>28</v>
      </c>
      <c r="B274" s="31" t="s">
        <v>657</v>
      </c>
      <c r="C274" s="2" t="s">
        <v>45</v>
      </c>
      <c r="D274" s="2" t="s">
        <v>114</v>
      </c>
      <c r="E274" s="41" t="s">
        <v>246</v>
      </c>
      <c r="F274" s="54" t="s">
        <v>29</v>
      </c>
      <c r="G274" s="66">
        <v>4468.9000000000005</v>
      </c>
      <c r="H274" s="67">
        <v>4881.3</v>
      </c>
    </row>
    <row r="275" spans="1:8" ht="37.5" x14ac:dyDescent="0.3">
      <c r="A275" s="5" t="s">
        <v>754</v>
      </c>
      <c r="B275" s="31" t="s">
        <v>657</v>
      </c>
      <c r="C275" s="2" t="s">
        <v>45</v>
      </c>
      <c r="D275" s="2" t="s">
        <v>114</v>
      </c>
      <c r="E275" s="2" t="s">
        <v>247</v>
      </c>
      <c r="F275" s="54"/>
      <c r="G275" s="70">
        <f t="shared" si="133"/>
        <v>5762.5</v>
      </c>
      <c r="H275" s="71">
        <f t="shared" si="133"/>
        <v>5762.5</v>
      </c>
    </row>
    <row r="276" spans="1:8" ht="37.5" x14ac:dyDescent="0.3">
      <c r="A276" s="16" t="s">
        <v>28</v>
      </c>
      <c r="B276" s="31" t="s">
        <v>657</v>
      </c>
      <c r="C276" s="2" t="s">
        <v>45</v>
      </c>
      <c r="D276" s="2" t="s">
        <v>114</v>
      </c>
      <c r="E276" s="41" t="s">
        <v>247</v>
      </c>
      <c r="F276" s="54" t="s">
        <v>29</v>
      </c>
      <c r="G276" s="70">
        <v>5762.5</v>
      </c>
      <c r="H276" s="67">
        <v>5762.5</v>
      </c>
    </row>
    <row r="277" spans="1:8" ht="20.25" x14ac:dyDescent="0.3">
      <c r="A277" s="5" t="s">
        <v>248</v>
      </c>
      <c r="B277" s="31" t="s">
        <v>657</v>
      </c>
      <c r="C277" s="2" t="s">
        <v>45</v>
      </c>
      <c r="D277" s="2" t="s">
        <v>114</v>
      </c>
      <c r="E277" s="2" t="s">
        <v>249</v>
      </c>
      <c r="F277" s="54"/>
      <c r="G277" s="70">
        <f t="shared" si="133"/>
        <v>1269.2</v>
      </c>
      <c r="H277" s="71">
        <f t="shared" si="133"/>
        <v>1269.2</v>
      </c>
    </row>
    <row r="278" spans="1:8" ht="37.5" x14ac:dyDescent="0.3">
      <c r="A278" s="16" t="s">
        <v>28</v>
      </c>
      <c r="B278" s="31" t="s">
        <v>657</v>
      </c>
      <c r="C278" s="2" t="s">
        <v>45</v>
      </c>
      <c r="D278" s="2" t="s">
        <v>114</v>
      </c>
      <c r="E278" s="41" t="s">
        <v>249</v>
      </c>
      <c r="F278" s="54" t="s">
        <v>29</v>
      </c>
      <c r="G278" s="70">
        <v>1269.2</v>
      </c>
      <c r="H278" s="67">
        <v>1269.2</v>
      </c>
    </row>
    <row r="279" spans="1:8" ht="37.5" x14ac:dyDescent="0.3">
      <c r="A279" s="5" t="s">
        <v>250</v>
      </c>
      <c r="B279" s="31" t="s">
        <v>657</v>
      </c>
      <c r="C279" s="2" t="s">
        <v>45</v>
      </c>
      <c r="D279" s="2" t="s">
        <v>114</v>
      </c>
      <c r="E279" s="2" t="s">
        <v>251</v>
      </c>
      <c r="F279" s="54"/>
      <c r="G279" s="70">
        <f t="shared" si="133"/>
        <v>1221.2</v>
      </c>
      <c r="H279" s="71">
        <f t="shared" si="133"/>
        <v>1221.2</v>
      </c>
    </row>
    <row r="280" spans="1:8" ht="37.5" x14ac:dyDescent="0.3">
      <c r="A280" s="16" t="s">
        <v>28</v>
      </c>
      <c r="B280" s="31" t="s">
        <v>657</v>
      </c>
      <c r="C280" s="2" t="s">
        <v>45</v>
      </c>
      <c r="D280" s="2" t="s">
        <v>114</v>
      </c>
      <c r="E280" s="41" t="s">
        <v>251</v>
      </c>
      <c r="F280" s="54" t="s">
        <v>29</v>
      </c>
      <c r="G280" s="70">
        <v>1221.2</v>
      </c>
      <c r="H280" s="67">
        <v>1221.2</v>
      </c>
    </row>
    <row r="281" spans="1:8" ht="20.25" x14ac:dyDescent="0.3">
      <c r="A281" s="5" t="s">
        <v>252</v>
      </c>
      <c r="B281" s="31" t="s">
        <v>657</v>
      </c>
      <c r="C281" s="2" t="s">
        <v>45</v>
      </c>
      <c r="D281" s="2" t="s">
        <v>114</v>
      </c>
      <c r="E281" s="2" t="s">
        <v>253</v>
      </c>
      <c r="F281" s="54"/>
      <c r="G281" s="70">
        <f t="shared" si="133"/>
        <v>1812.6</v>
      </c>
      <c r="H281" s="71">
        <f t="shared" si="133"/>
        <v>1812.6</v>
      </c>
    </row>
    <row r="282" spans="1:8" ht="37.5" x14ac:dyDescent="0.3">
      <c r="A282" s="16" t="s">
        <v>28</v>
      </c>
      <c r="B282" s="31" t="s">
        <v>657</v>
      </c>
      <c r="C282" s="2" t="s">
        <v>45</v>
      </c>
      <c r="D282" s="2" t="s">
        <v>114</v>
      </c>
      <c r="E282" s="41" t="s">
        <v>253</v>
      </c>
      <c r="F282" s="54" t="s">
        <v>29</v>
      </c>
      <c r="G282" s="70">
        <v>1812.6</v>
      </c>
      <c r="H282" s="67">
        <v>1812.6</v>
      </c>
    </row>
    <row r="283" spans="1:8" ht="20.25" x14ac:dyDescent="0.3">
      <c r="A283" s="5" t="s">
        <v>254</v>
      </c>
      <c r="B283" s="31" t="s">
        <v>657</v>
      </c>
      <c r="C283" s="2" t="s">
        <v>45</v>
      </c>
      <c r="D283" s="2" t="s">
        <v>114</v>
      </c>
      <c r="E283" s="2" t="s">
        <v>255</v>
      </c>
      <c r="F283" s="54"/>
      <c r="G283" s="70">
        <f>G284</f>
        <v>2748.5</v>
      </c>
      <c r="H283" s="71">
        <f>H284</f>
        <v>2748.5</v>
      </c>
    </row>
    <row r="284" spans="1:8" ht="37.5" x14ac:dyDescent="0.3">
      <c r="A284" s="16" t="s">
        <v>28</v>
      </c>
      <c r="B284" s="31" t="s">
        <v>657</v>
      </c>
      <c r="C284" s="2" t="s">
        <v>45</v>
      </c>
      <c r="D284" s="2" t="s">
        <v>114</v>
      </c>
      <c r="E284" s="41" t="s">
        <v>255</v>
      </c>
      <c r="F284" s="54" t="s">
        <v>29</v>
      </c>
      <c r="G284" s="70">
        <v>2748.5</v>
      </c>
      <c r="H284" s="67">
        <v>2748.5</v>
      </c>
    </row>
    <row r="285" spans="1:8" ht="41.25" customHeight="1" x14ac:dyDescent="0.3">
      <c r="A285" s="5" t="s">
        <v>256</v>
      </c>
      <c r="B285" s="31" t="s">
        <v>657</v>
      </c>
      <c r="C285" s="2" t="s">
        <v>45</v>
      </c>
      <c r="D285" s="2" t="s">
        <v>114</v>
      </c>
      <c r="E285" s="2" t="s">
        <v>257</v>
      </c>
      <c r="F285" s="54"/>
      <c r="G285" s="70">
        <f t="shared" si="133"/>
        <v>26259.7</v>
      </c>
      <c r="H285" s="71">
        <f t="shared" si="133"/>
        <v>26259.7</v>
      </c>
    </row>
    <row r="286" spans="1:8" ht="37.5" x14ac:dyDescent="0.3">
      <c r="A286" s="16" t="s">
        <v>28</v>
      </c>
      <c r="B286" s="31" t="s">
        <v>657</v>
      </c>
      <c r="C286" s="2" t="s">
        <v>45</v>
      </c>
      <c r="D286" s="2" t="s">
        <v>114</v>
      </c>
      <c r="E286" s="41" t="s">
        <v>257</v>
      </c>
      <c r="F286" s="54" t="s">
        <v>29</v>
      </c>
      <c r="G286" s="66">
        <v>26259.7</v>
      </c>
      <c r="H286" s="67">
        <v>26259.7</v>
      </c>
    </row>
    <row r="287" spans="1:8" s="38" customFormat="1" ht="37.5" x14ac:dyDescent="0.3">
      <c r="A287" s="37" t="s">
        <v>793</v>
      </c>
      <c r="B287" s="31" t="s">
        <v>657</v>
      </c>
      <c r="C287" s="2" t="s">
        <v>45</v>
      </c>
      <c r="D287" s="2" t="s">
        <v>114</v>
      </c>
      <c r="E287" s="2" t="s">
        <v>794</v>
      </c>
      <c r="F287" s="54"/>
      <c r="G287" s="70">
        <f t="shared" si="133"/>
        <v>1056.3</v>
      </c>
      <c r="H287" s="71">
        <f t="shared" si="133"/>
        <v>0</v>
      </c>
    </row>
    <row r="288" spans="1:8" s="38" customFormat="1" ht="37.5" x14ac:dyDescent="0.3">
      <c r="A288" s="48" t="s">
        <v>28</v>
      </c>
      <c r="B288" s="31" t="s">
        <v>657</v>
      </c>
      <c r="C288" s="2" t="s">
        <v>45</v>
      </c>
      <c r="D288" s="2" t="s">
        <v>114</v>
      </c>
      <c r="E288" s="41" t="s">
        <v>257</v>
      </c>
      <c r="F288" s="54" t="s">
        <v>29</v>
      </c>
      <c r="G288" s="66">
        <v>1056.3</v>
      </c>
      <c r="H288" s="67">
        <v>0</v>
      </c>
    </row>
    <row r="289" spans="1:8" ht="20.25" x14ac:dyDescent="0.3">
      <c r="A289" s="24" t="s">
        <v>258</v>
      </c>
      <c r="B289" s="31" t="s">
        <v>657</v>
      </c>
      <c r="C289" s="2" t="s">
        <v>169</v>
      </c>
      <c r="D289" s="2" t="s">
        <v>8</v>
      </c>
      <c r="E289" s="2"/>
      <c r="F289" s="54"/>
      <c r="G289" s="66">
        <f t="shared" ref="G289:H289" si="134">G290</f>
        <v>2.2999999999999998</v>
      </c>
      <c r="H289" s="67">
        <f t="shared" si="134"/>
        <v>2.2999999999999998</v>
      </c>
    </row>
    <row r="290" spans="1:8" ht="37.5" x14ac:dyDescent="0.3">
      <c r="A290" s="14" t="s">
        <v>259</v>
      </c>
      <c r="B290" s="31" t="s">
        <v>657</v>
      </c>
      <c r="C290" s="4" t="s">
        <v>169</v>
      </c>
      <c r="D290" s="4" t="s">
        <v>114</v>
      </c>
      <c r="E290" s="2"/>
      <c r="F290" s="58"/>
      <c r="G290" s="70">
        <f t="shared" ref="G290:H293" si="135">G291</f>
        <v>2.2999999999999998</v>
      </c>
      <c r="H290" s="71">
        <f t="shared" si="135"/>
        <v>2.2999999999999998</v>
      </c>
    </row>
    <row r="291" spans="1:8" ht="56.25" x14ac:dyDescent="0.3">
      <c r="A291" s="5" t="s">
        <v>160</v>
      </c>
      <c r="B291" s="31" t="s">
        <v>657</v>
      </c>
      <c r="C291" s="4" t="s">
        <v>169</v>
      </c>
      <c r="D291" s="4" t="s">
        <v>114</v>
      </c>
      <c r="E291" s="4" t="s">
        <v>161</v>
      </c>
      <c r="F291" s="58"/>
      <c r="G291" s="70">
        <f t="shared" si="135"/>
        <v>2.2999999999999998</v>
      </c>
      <c r="H291" s="71">
        <f t="shared" si="135"/>
        <v>2.2999999999999998</v>
      </c>
    </row>
    <row r="292" spans="1:8" ht="20.25" x14ac:dyDescent="0.3">
      <c r="A292" s="5" t="s">
        <v>162</v>
      </c>
      <c r="B292" s="31" t="s">
        <v>657</v>
      </c>
      <c r="C292" s="4" t="s">
        <v>169</v>
      </c>
      <c r="D292" s="4" t="s">
        <v>114</v>
      </c>
      <c r="E292" s="4" t="s">
        <v>163</v>
      </c>
      <c r="F292" s="58"/>
      <c r="G292" s="70">
        <f t="shared" si="135"/>
        <v>2.2999999999999998</v>
      </c>
      <c r="H292" s="71">
        <f t="shared" si="135"/>
        <v>2.2999999999999998</v>
      </c>
    </row>
    <row r="293" spans="1:8" ht="60.75" customHeight="1" x14ac:dyDescent="0.3">
      <c r="A293" s="5" t="s">
        <v>260</v>
      </c>
      <c r="B293" s="31" t="s">
        <v>657</v>
      </c>
      <c r="C293" s="4" t="s">
        <v>169</v>
      </c>
      <c r="D293" s="4" t="s">
        <v>114</v>
      </c>
      <c r="E293" s="4" t="s">
        <v>261</v>
      </c>
      <c r="F293" s="58" t="s">
        <v>15</v>
      </c>
      <c r="G293" s="70">
        <f t="shared" si="135"/>
        <v>2.2999999999999998</v>
      </c>
      <c r="H293" s="71">
        <f t="shared" si="135"/>
        <v>2.2999999999999998</v>
      </c>
    </row>
    <row r="294" spans="1:8" ht="37.5" x14ac:dyDescent="0.3">
      <c r="A294" s="17" t="s">
        <v>28</v>
      </c>
      <c r="B294" s="31" t="s">
        <v>657</v>
      </c>
      <c r="C294" s="2" t="s">
        <v>169</v>
      </c>
      <c r="D294" s="2" t="s">
        <v>114</v>
      </c>
      <c r="E294" s="2" t="s">
        <v>261</v>
      </c>
      <c r="F294" s="54" t="s">
        <v>29</v>
      </c>
      <c r="G294" s="66">
        <v>2.2999999999999998</v>
      </c>
      <c r="H294" s="67">
        <v>2.2999999999999998</v>
      </c>
    </row>
    <row r="295" spans="1:8" ht="20.25" x14ac:dyDescent="0.3">
      <c r="A295" s="24" t="s">
        <v>262</v>
      </c>
      <c r="B295" s="31" t="s">
        <v>657</v>
      </c>
      <c r="C295" s="2" t="s">
        <v>263</v>
      </c>
      <c r="D295" s="2" t="s">
        <v>8</v>
      </c>
      <c r="E295" s="2"/>
      <c r="F295" s="54"/>
      <c r="G295" s="66">
        <f t="shared" ref="G295:H295" si="136">+G296</f>
        <v>2080</v>
      </c>
      <c r="H295" s="67">
        <f t="shared" si="136"/>
        <v>2080</v>
      </c>
    </row>
    <row r="296" spans="1:8" ht="20.25" x14ac:dyDescent="0.3">
      <c r="A296" s="14" t="s">
        <v>264</v>
      </c>
      <c r="B296" s="31" t="s">
        <v>657</v>
      </c>
      <c r="C296" s="4" t="s">
        <v>263</v>
      </c>
      <c r="D296" s="4" t="s">
        <v>263</v>
      </c>
      <c r="E296" s="4"/>
      <c r="F296" s="58"/>
      <c r="G296" s="70">
        <f t="shared" ref="G296:H296" si="137">SUM(G297)</f>
        <v>2080</v>
      </c>
      <c r="H296" s="71">
        <f t="shared" si="137"/>
        <v>2080</v>
      </c>
    </row>
    <row r="297" spans="1:8" ht="75" x14ac:dyDescent="0.3">
      <c r="A297" s="18" t="s">
        <v>23</v>
      </c>
      <c r="B297" s="31" t="s">
        <v>657</v>
      </c>
      <c r="C297" s="2" t="s">
        <v>263</v>
      </c>
      <c r="D297" s="2" t="s">
        <v>263</v>
      </c>
      <c r="E297" s="6" t="s">
        <v>24</v>
      </c>
      <c r="F297" s="54"/>
      <c r="G297" s="66">
        <f t="shared" ref="G297:H301" si="138">SUM(G298)</f>
        <v>2080</v>
      </c>
      <c r="H297" s="67">
        <f t="shared" si="138"/>
        <v>2080</v>
      </c>
    </row>
    <row r="298" spans="1:8" ht="37.5" x14ac:dyDescent="0.3">
      <c r="A298" s="18" t="s">
        <v>265</v>
      </c>
      <c r="B298" s="31" t="s">
        <v>657</v>
      </c>
      <c r="C298" s="2" t="s">
        <v>263</v>
      </c>
      <c r="D298" s="2" t="s">
        <v>263</v>
      </c>
      <c r="E298" s="6" t="s">
        <v>86</v>
      </c>
      <c r="F298" s="54"/>
      <c r="G298" s="66">
        <f t="shared" si="138"/>
        <v>2080</v>
      </c>
      <c r="H298" s="67">
        <f t="shared" si="138"/>
        <v>2080</v>
      </c>
    </row>
    <row r="299" spans="1:8" ht="37.5" x14ac:dyDescent="0.3">
      <c r="A299" s="18" t="s">
        <v>87</v>
      </c>
      <c r="B299" s="31" t="s">
        <v>657</v>
      </c>
      <c r="C299" s="2" t="s">
        <v>263</v>
      </c>
      <c r="D299" s="2" t="s">
        <v>263</v>
      </c>
      <c r="E299" s="6" t="s">
        <v>88</v>
      </c>
      <c r="F299" s="54"/>
      <c r="G299" s="66">
        <f t="shared" si="138"/>
        <v>2080</v>
      </c>
      <c r="H299" s="67">
        <f t="shared" si="138"/>
        <v>2080</v>
      </c>
    </row>
    <row r="300" spans="1:8" ht="37.5" x14ac:dyDescent="0.3">
      <c r="A300" s="18" t="s">
        <v>266</v>
      </c>
      <c r="B300" s="31" t="s">
        <v>657</v>
      </c>
      <c r="C300" s="2" t="s">
        <v>263</v>
      </c>
      <c r="D300" s="2" t="s">
        <v>263</v>
      </c>
      <c r="E300" s="6" t="s">
        <v>267</v>
      </c>
      <c r="F300" s="54"/>
      <c r="G300" s="66">
        <f t="shared" si="138"/>
        <v>2080</v>
      </c>
      <c r="H300" s="67">
        <f t="shared" si="138"/>
        <v>2080</v>
      </c>
    </row>
    <row r="301" spans="1:8" ht="56.25" x14ac:dyDescent="0.3">
      <c r="A301" s="18" t="s">
        <v>268</v>
      </c>
      <c r="B301" s="31" t="s">
        <v>657</v>
      </c>
      <c r="C301" s="2" t="s">
        <v>263</v>
      </c>
      <c r="D301" s="2" t="s">
        <v>263</v>
      </c>
      <c r="E301" s="6" t="s">
        <v>269</v>
      </c>
      <c r="F301" s="54"/>
      <c r="G301" s="66">
        <f t="shared" si="138"/>
        <v>2080</v>
      </c>
      <c r="H301" s="67">
        <f t="shared" si="138"/>
        <v>2080</v>
      </c>
    </row>
    <row r="302" spans="1:8" ht="75" x14ac:dyDescent="0.3">
      <c r="A302" s="18" t="s">
        <v>127</v>
      </c>
      <c r="B302" s="31" t="s">
        <v>657</v>
      </c>
      <c r="C302" s="2" t="s">
        <v>263</v>
      </c>
      <c r="D302" s="2" t="s">
        <v>263</v>
      </c>
      <c r="E302" s="6" t="s">
        <v>269</v>
      </c>
      <c r="F302" s="54" t="s">
        <v>128</v>
      </c>
      <c r="G302" s="66">
        <v>2080</v>
      </c>
      <c r="H302" s="67">
        <v>2080</v>
      </c>
    </row>
    <row r="303" spans="1:8" ht="20.25" x14ac:dyDescent="0.3">
      <c r="A303" s="24" t="s">
        <v>288</v>
      </c>
      <c r="B303" s="31" t="s">
        <v>657</v>
      </c>
      <c r="C303" s="2" t="s">
        <v>187</v>
      </c>
      <c r="D303" s="2" t="s">
        <v>8</v>
      </c>
      <c r="E303" s="2"/>
      <c r="F303" s="54"/>
      <c r="G303" s="66">
        <f t="shared" ref="G303:H303" si="139">+G304+G309</f>
        <v>9954.2000000000007</v>
      </c>
      <c r="H303" s="67">
        <f t="shared" si="139"/>
        <v>9954.2000000000007</v>
      </c>
    </row>
    <row r="304" spans="1:8" ht="20.25" x14ac:dyDescent="0.3">
      <c r="A304" s="13" t="s">
        <v>289</v>
      </c>
      <c r="B304" s="31" t="s">
        <v>657</v>
      </c>
      <c r="C304" s="4" t="s">
        <v>187</v>
      </c>
      <c r="D304" s="4" t="s">
        <v>263</v>
      </c>
      <c r="E304" s="4"/>
      <c r="F304" s="58"/>
      <c r="G304" s="70">
        <f t="shared" ref="G304:H307" si="140">G305</f>
        <v>465</v>
      </c>
      <c r="H304" s="71">
        <f t="shared" si="140"/>
        <v>465</v>
      </c>
    </row>
    <row r="305" spans="1:8" ht="56.25" x14ac:dyDescent="0.3">
      <c r="A305" s="5" t="s">
        <v>160</v>
      </c>
      <c r="B305" s="31" t="s">
        <v>657</v>
      </c>
      <c r="C305" s="4" t="s">
        <v>187</v>
      </c>
      <c r="D305" s="4" t="s">
        <v>263</v>
      </c>
      <c r="E305" s="4" t="s">
        <v>161</v>
      </c>
      <c r="F305" s="58"/>
      <c r="G305" s="70">
        <f t="shared" si="140"/>
        <v>465</v>
      </c>
      <c r="H305" s="71">
        <f t="shared" si="140"/>
        <v>465</v>
      </c>
    </row>
    <row r="306" spans="1:8" ht="20.25" x14ac:dyDescent="0.3">
      <c r="A306" s="5" t="s">
        <v>162</v>
      </c>
      <c r="B306" s="31" t="s">
        <v>657</v>
      </c>
      <c r="C306" s="4" t="s">
        <v>187</v>
      </c>
      <c r="D306" s="4" t="s">
        <v>263</v>
      </c>
      <c r="E306" s="4" t="s">
        <v>163</v>
      </c>
      <c r="F306" s="58"/>
      <c r="G306" s="70">
        <f t="shared" si="140"/>
        <v>465</v>
      </c>
      <c r="H306" s="71">
        <f t="shared" si="140"/>
        <v>465</v>
      </c>
    </row>
    <row r="307" spans="1:8" ht="60.75" customHeight="1" x14ac:dyDescent="0.3">
      <c r="A307" s="5" t="s">
        <v>290</v>
      </c>
      <c r="B307" s="31" t="s">
        <v>657</v>
      </c>
      <c r="C307" s="4" t="s">
        <v>187</v>
      </c>
      <c r="D307" s="4" t="s">
        <v>263</v>
      </c>
      <c r="E307" s="1" t="s">
        <v>291</v>
      </c>
      <c r="F307" s="58"/>
      <c r="G307" s="70">
        <f t="shared" si="140"/>
        <v>465</v>
      </c>
      <c r="H307" s="71">
        <f t="shared" si="140"/>
        <v>465</v>
      </c>
    </row>
    <row r="308" spans="1:8" ht="37.5" x14ac:dyDescent="0.3">
      <c r="A308" s="13" t="s">
        <v>28</v>
      </c>
      <c r="B308" s="31" t="s">
        <v>657</v>
      </c>
      <c r="C308" s="4" t="s">
        <v>187</v>
      </c>
      <c r="D308" s="4" t="s">
        <v>263</v>
      </c>
      <c r="E308" s="1" t="s">
        <v>291</v>
      </c>
      <c r="F308" s="58" t="s">
        <v>29</v>
      </c>
      <c r="G308" s="66">
        <v>465</v>
      </c>
      <c r="H308" s="67">
        <v>465</v>
      </c>
    </row>
    <row r="309" spans="1:8" ht="20.25" x14ac:dyDescent="0.3">
      <c r="A309" s="14" t="s">
        <v>292</v>
      </c>
      <c r="B309" s="31" t="s">
        <v>657</v>
      </c>
      <c r="C309" s="4" t="s">
        <v>187</v>
      </c>
      <c r="D309" s="4" t="s">
        <v>187</v>
      </c>
      <c r="E309" s="4"/>
      <c r="F309" s="58"/>
      <c r="G309" s="70">
        <f t="shared" ref="G309:H309" si="141">+G310</f>
        <v>9489.2000000000007</v>
      </c>
      <c r="H309" s="71">
        <f t="shared" si="141"/>
        <v>9489.2000000000007</v>
      </c>
    </row>
    <row r="310" spans="1:8" ht="55.7" customHeight="1" x14ac:dyDescent="0.3">
      <c r="A310" s="5" t="s">
        <v>293</v>
      </c>
      <c r="B310" s="31" t="s">
        <v>657</v>
      </c>
      <c r="C310" s="4" t="s">
        <v>187</v>
      </c>
      <c r="D310" s="4" t="s">
        <v>187</v>
      </c>
      <c r="E310" s="4" t="s">
        <v>294</v>
      </c>
      <c r="F310" s="58"/>
      <c r="G310" s="66">
        <f t="shared" ref="G310:H310" si="142">+SUM(G311+G315)</f>
        <v>9489.2000000000007</v>
      </c>
      <c r="H310" s="67">
        <f t="shared" si="142"/>
        <v>9489.2000000000007</v>
      </c>
    </row>
    <row r="311" spans="1:8" ht="20.25" x14ac:dyDescent="0.3">
      <c r="A311" s="5" t="s">
        <v>295</v>
      </c>
      <c r="B311" s="31" t="s">
        <v>657</v>
      </c>
      <c r="C311" s="4" t="s">
        <v>187</v>
      </c>
      <c r="D311" s="4" t="s">
        <v>187</v>
      </c>
      <c r="E311" s="4" t="s">
        <v>296</v>
      </c>
      <c r="F311" s="58"/>
      <c r="G311" s="66">
        <f t="shared" ref="G311:H311" si="143">SUM(G312)</f>
        <v>100</v>
      </c>
      <c r="H311" s="67">
        <f t="shared" si="143"/>
        <v>100</v>
      </c>
    </row>
    <row r="312" spans="1:8" ht="56.25" x14ac:dyDescent="0.3">
      <c r="A312" s="5" t="s">
        <v>297</v>
      </c>
      <c r="B312" s="31" t="s">
        <v>657</v>
      </c>
      <c r="C312" s="4" t="s">
        <v>187</v>
      </c>
      <c r="D312" s="4" t="s">
        <v>187</v>
      </c>
      <c r="E312" s="1" t="s">
        <v>298</v>
      </c>
      <c r="F312" s="58"/>
      <c r="G312" s="66">
        <f t="shared" ref="G312:H313" si="144">SUM(G313)</f>
        <v>100</v>
      </c>
      <c r="H312" s="67">
        <f t="shared" si="144"/>
        <v>100</v>
      </c>
    </row>
    <row r="313" spans="1:8" ht="20.25" x14ac:dyDescent="0.3">
      <c r="A313" s="5" t="s">
        <v>299</v>
      </c>
      <c r="B313" s="31" t="s">
        <v>657</v>
      </c>
      <c r="C313" s="4" t="s">
        <v>187</v>
      </c>
      <c r="D313" s="4" t="s">
        <v>187</v>
      </c>
      <c r="E313" s="1" t="s">
        <v>300</v>
      </c>
      <c r="F313" s="58"/>
      <c r="G313" s="66">
        <f t="shared" si="144"/>
        <v>100</v>
      </c>
      <c r="H313" s="67">
        <f t="shared" si="144"/>
        <v>100</v>
      </c>
    </row>
    <row r="314" spans="1:8" ht="37.5" x14ac:dyDescent="0.3">
      <c r="A314" s="16" t="s">
        <v>28</v>
      </c>
      <c r="B314" s="31" t="s">
        <v>657</v>
      </c>
      <c r="C314" s="4" t="s">
        <v>187</v>
      </c>
      <c r="D314" s="4" t="s">
        <v>187</v>
      </c>
      <c r="E314" s="4" t="s">
        <v>300</v>
      </c>
      <c r="F314" s="58" t="s">
        <v>29</v>
      </c>
      <c r="G314" s="66">
        <v>100</v>
      </c>
      <c r="H314" s="67">
        <v>100</v>
      </c>
    </row>
    <row r="315" spans="1:8" ht="20.25" x14ac:dyDescent="0.3">
      <c r="A315" s="5" t="s">
        <v>81</v>
      </c>
      <c r="B315" s="31" t="s">
        <v>657</v>
      </c>
      <c r="C315" s="4" t="s">
        <v>187</v>
      </c>
      <c r="D315" s="4" t="s">
        <v>187</v>
      </c>
      <c r="E315" s="1" t="s">
        <v>301</v>
      </c>
      <c r="F315" s="58"/>
      <c r="G315" s="66">
        <f t="shared" ref="G315:H315" si="145">SUM(G316+G323)</f>
        <v>9389.2000000000007</v>
      </c>
      <c r="H315" s="67">
        <f t="shared" si="145"/>
        <v>9389.2000000000007</v>
      </c>
    </row>
    <row r="316" spans="1:8" ht="20.25" x14ac:dyDescent="0.3">
      <c r="A316" s="5" t="s">
        <v>302</v>
      </c>
      <c r="B316" s="31" t="s">
        <v>657</v>
      </c>
      <c r="C316" s="4" t="s">
        <v>187</v>
      </c>
      <c r="D316" s="4" t="s">
        <v>187</v>
      </c>
      <c r="E316" s="1" t="s">
        <v>688</v>
      </c>
      <c r="F316" s="58"/>
      <c r="G316" s="66">
        <f t="shared" ref="G316:H316" si="146">SUM(G317+G319+G322)</f>
        <v>7500</v>
      </c>
      <c r="H316" s="67">
        <f t="shared" si="146"/>
        <v>7500</v>
      </c>
    </row>
    <row r="317" spans="1:8" ht="20.25" x14ac:dyDescent="0.3">
      <c r="A317" s="5" t="s">
        <v>303</v>
      </c>
      <c r="B317" s="31" t="s">
        <v>657</v>
      </c>
      <c r="C317" s="4" t="s">
        <v>187</v>
      </c>
      <c r="D317" s="4" t="s">
        <v>187</v>
      </c>
      <c r="E317" s="1" t="s">
        <v>304</v>
      </c>
      <c r="F317" s="58"/>
      <c r="G317" s="66">
        <f t="shared" ref="G317:H317" si="147">SUM(G318)</f>
        <v>3000</v>
      </c>
      <c r="H317" s="67">
        <f t="shared" si="147"/>
        <v>3000</v>
      </c>
    </row>
    <row r="318" spans="1:8" ht="37.5" x14ac:dyDescent="0.3">
      <c r="A318" s="16" t="s">
        <v>277</v>
      </c>
      <c r="B318" s="31" t="s">
        <v>657</v>
      </c>
      <c r="C318" s="4" t="s">
        <v>187</v>
      </c>
      <c r="D318" s="4" t="s">
        <v>187</v>
      </c>
      <c r="E318" s="4" t="s">
        <v>304</v>
      </c>
      <c r="F318" s="58" t="s">
        <v>278</v>
      </c>
      <c r="G318" s="66">
        <v>3000</v>
      </c>
      <c r="H318" s="67">
        <v>3000</v>
      </c>
    </row>
    <row r="319" spans="1:8" ht="58.5" customHeight="1" x14ac:dyDescent="0.3">
      <c r="A319" s="5" t="s">
        <v>676</v>
      </c>
      <c r="B319" s="31" t="s">
        <v>657</v>
      </c>
      <c r="C319" s="4" t="s">
        <v>187</v>
      </c>
      <c r="D319" s="4" t="s">
        <v>187</v>
      </c>
      <c r="E319" s="1" t="s">
        <v>305</v>
      </c>
      <c r="F319" s="58"/>
      <c r="G319" s="66">
        <f t="shared" ref="G319:H319" si="148">SUM(G320)</f>
        <v>3500</v>
      </c>
      <c r="H319" s="67">
        <f t="shared" si="148"/>
        <v>3500</v>
      </c>
    </row>
    <row r="320" spans="1:8" ht="37.5" x14ac:dyDescent="0.3">
      <c r="A320" s="16" t="s">
        <v>277</v>
      </c>
      <c r="B320" s="31" t="s">
        <v>657</v>
      </c>
      <c r="C320" s="4" t="s">
        <v>187</v>
      </c>
      <c r="D320" s="4" t="s">
        <v>187</v>
      </c>
      <c r="E320" s="4" t="s">
        <v>305</v>
      </c>
      <c r="F320" s="58" t="s">
        <v>278</v>
      </c>
      <c r="G320" s="66">
        <v>3500</v>
      </c>
      <c r="H320" s="67">
        <v>3500</v>
      </c>
    </row>
    <row r="321" spans="1:8" ht="99" customHeight="1" x14ac:dyDescent="0.3">
      <c r="A321" s="5" t="s">
        <v>740</v>
      </c>
      <c r="B321" s="31" t="s">
        <v>657</v>
      </c>
      <c r="C321" s="4" t="s">
        <v>187</v>
      </c>
      <c r="D321" s="4" t="s">
        <v>187</v>
      </c>
      <c r="E321" s="4" t="s">
        <v>739</v>
      </c>
      <c r="F321" s="58"/>
      <c r="G321" s="66">
        <f t="shared" ref="G321:H321" si="149">SUM(G322)</f>
        <v>1000</v>
      </c>
      <c r="H321" s="67">
        <f t="shared" si="149"/>
        <v>1000</v>
      </c>
    </row>
    <row r="322" spans="1:8" ht="37.5" x14ac:dyDescent="0.3">
      <c r="A322" s="13" t="s">
        <v>277</v>
      </c>
      <c r="B322" s="31" t="s">
        <v>657</v>
      </c>
      <c r="C322" s="4" t="s">
        <v>187</v>
      </c>
      <c r="D322" s="4" t="s">
        <v>187</v>
      </c>
      <c r="E322" s="4" t="s">
        <v>739</v>
      </c>
      <c r="F322" s="58" t="s">
        <v>278</v>
      </c>
      <c r="G322" s="66">
        <v>1000</v>
      </c>
      <c r="H322" s="67">
        <v>1000</v>
      </c>
    </row>
    <row r="323" spans="1:8" ht="20.25" x14ac:dyDescent="0.3">
      <c r="A323" s="5" t="s">
        <v>697</v>
      </c>
      <c r="B323" s="31" t="s">
        <v>657</v>
      </c>
      <c r="C323" s="4" t="s">
        <v>187</v>
      </c>
      <c r="D323" s="4" t="s">
        <v>187</v>
      </c>
      <c r="E323" s="1" t="s">
        <v>306</v>
      </c>
      <c r="F323" s="58"/>
      <c r="G323" s="66">
        <f t="shared" ref="G323:H323" si="150">SUM(G324)</f>
        <v>1889.2</v>
      </c>
      <c r="H323" s="67">
        <f t="shared" si="150"/>
        <v>1889.2</v>
      </c>
    </row>
    <row r="324" spans="1:8" ht="20.25" x14ac:dyDescent="0.3">
      <c r="A324" s="5" t="s">
        <v>307</v>
      </c>
      <c r="B324" s="31" t="s">
        <v>657</v>
      </c>
      <c r="C324" s="4" t="s">
        <v>187</v>
      </c>
      <c r="D324" s="4" t="s">
        <v>187</v>
      </c>
      <c r="E324" s="1" t="s">
        <v>308</v>
      </c>
      <c r="F324" s="58"/>
      <c r="G324" s="66">
        <f t="shared" ref="G324:H324" si="151">SUM(G325)</f>
        <v>1889.2</v>
      </c>
      <c r="H324" s="67">
        <f t="shared" si="151"/>
        <v>1889.2</v>
      </c>
    </row>
    <row r="325" spans="1:8" ht="37.5" x14ac:dyDescent="0.3">
      <c r="A325" s="16" t="s">
        <v>277</v>
      </c>
      <c r="B325" s="31" t="s">
        <v>657</v>
      </c>
      <c r="C325" s="4" t="s">
        <v>187</v>
      </c>
      <c r="D325" s="4" t="s">
        <v>187</v>
      </c>
      <c r="E325" s="4" t="s">
        <v>308</v>
      </c>
      <c r="F325" s="58" t="s">
        <v>278</v>
      </c>
      <c r="G325" s="66">
        <v>1889.2</v>
      </c>
      <c r="H325" s="67">
        <v>1889.2</v>
      </c>
    </row>
    <row r="326" spans="1:8" ht="20.25" x14ac:dyDescent="0.3">
      <c r="A326" s="24" t="s">
        <v>309</v>
      </c>
      <c r="B326" s="31" t="s">
        <v>657</v>
      </c>
      <c r="C326" s="2" t="s">
        <v>119</v>
      </c>
      <c r="D326" s="2" t="s">
        <v>8</v>
      </c>
      <c r="E326" s="2"/>
      <c r="F326" s="54"/>
      <c r="G326" s="66">
        <f>+G341+G327+G334</f>
        <v>13710.6</v>
      </c>
      <c r="H326" s="67">
        <f>+H341+H327+H334</f>
        <v>13710.6</v>
      </c>
    </row>
    <row r="327" spans="1:8" ht="20.25" x14ac:dyDescent="0.3">
      <c r="A327" s="9" t="s">
        <v>347</v>
      </c>
      <c r="B327" s="31" t="s">
        <v>657</v>
      </c>
      <c r="C327" s="2" t="s">
        <v>119</v>
      </c>
      <c r="D327" s="2" t="s">
        <v>7</v>
      </c>
      <c r="E327" s="2"/>
      <c r="F327" s="54"/>
      <c r="G327" s="66">
        <f t="shared" ref="G327:H328" si="152">+G328</f>
        <v>10488</v>
      </c>
      <c r="H327" s="67">
        <f t="shared" si="152"/>
        <v>10488</v>
      </c>
    </row>
    <row r="328" spans="1:8" ht="75" x14ac:dyDescent="0.3">
      <c r="A328" s="9" t="s">
        <v>23</v>
      </c>
      <c r="B328" s="31" t="s">
        <v>657</v>
      </c>
      <c r="C328" s="2" t="s">
        <v>119</v>
      </c>
      <c r="D328" s="2" t="s">
        <v>7</v>
      </c>
      <c r="E328" s="2" t="s">
        <v>24</v>
      </c>
      <c r="F328" s="54"/>
      <c r="G328" s="66">
        <f t="shared" si="152"/>
        <v>10488</v>
      </c>
      <c r="H328" s="67">
        <f t="shared" si="152"/>
        <v>10488</v>
      </c>
    </row>
    <row r="329" spans="1:8" ht="37.5" x14ac:dyDescent="0.3">
      <c r="A329" s="9" t="s">
        <v>25</v>
      </c>
      <c r="B329" s="31" t="s">
        <v>657</v>
      </c>
      <c r="C329" s="2" t="s">
        <v>119</v>
      </c>
      <c r="D329" s="2" t="s">
        <v>7</v>
      </c>
      <c r="E329" s="2" t="s">
        <v>26</v>
      </c>
      <c r="F329" s="54"/>
      <c r="G329" s="66">
        <f t="shared" ref="G329:H330" si="153">+G330</f>
        <v>10488</v>
      </c>
      <c r="H329" s="67">
        <f t="shared" si="153"/>
        <v>10488</v>
      </c>
    </row>
    <row r="330" spans="1:8" ht="20.25" x14ac:dyDescent="0.3">
      <c r="A330" s="9" t="s">
        <v>81</v>
      </c>
      <c r="B330" s="31" t="s">
        <v>657</v>
      </c>
      <c r="C330" s="2" t="s">
        <v>119</v>
      </c>
      <c r="D330" s="2" t="s">
        <v>7</v>
      </c>
      <c r="E330" s="2" t="s">
        <v>82</v>
      </c>
      <c r="F330" s="54"/>
      <c r="G330" s="66">
        <f t="shared" si="153"/>
        <v>10488</v>
      </c>
      <c r="H330" s="67">
        <f t="shared" si="153"/>
        <v>10488</v>
      </c>
    </row>
    <row r="331" spans="1:8" ht="37.5" x14ac:dyDescent="0.3">
      <c r="A331" s="9" t="s">
        <v>348</v>
      </c>
      <c r="B331" s="31" t="s">
        <v>657</v>
      </c>
      <c r="C331" s="2" t="s">
        <v>119</v>
      </c>
      <c r="D331" s="2" t="s">
        <v>7</v>
      </c>
      <c r="E331" s="2" t="s">
        <v>349</v>
      </c>
      <c r="F331" s="54"/>
      <c r="G331" s="66">
        <f t="shared" ref="G331:H331" si="154">+G332+G333</f>
        <v>10488</v>
      </c>
      <c r="H331" s="67">
        <f t="shared" si="154"/>
        <v>10488</v>
      </c>
    </row>
    <row r="332" spans="1:8" ht="37.5" x14ac:dyDescent="0.3">
      <c r="A332" s="16" t="s">
        <v>28</v>
      </c>
      <c r="B332" s="31" t="s">
        <v>657</v>
      </c>
      <c r="C332" s="2" t="s">
        <v>119</v>
      </c>
      <c r="D332" s="2" t="s">
        <v>7</v>
      </c>
      <c r="E332" s="2" t="s">
        <v>349</v>
      </c>
      <c r="F332" s="54" t="s">
        <v>29</v>
      </c>
      <c r="G332" s="66">
        <v>48</v>
      </c>
      <c r="H332" s="67">
        <v>48</v>
      </c>
    </row>
    <row r="333" spans="1:8" ht="30" customHeight="1" x14ac:dyDescent="0.3">
      <c r="A333" s="5" t="s">
        <v>350</v>
      </c>
      <c r="B333" s="31" t="s">
        <v>657</v>
      </c>
      <c r="C333" s="2" t="s">
        <v>119</v>
      </c>
      <c r="D333" s="2" t="s">
        <v>7</v>
      </c>
      <c r="E333" s="2" t="s">
        <v>349</v>
      </c>
      <c r="F333" s="54" t="s">
        <v>351</v>
      </c>
      <c r="G333" s="66">
        <v>10440</v>
      </c>
      <c r="H333" s="67">
        <v>10440</v>
      </c>
    </row>
    <row r="334" spans="1:8" ht="20.25" x14ac:dyDescent="0.3">
      <c r="A334" s="9" t="s">
        <v>338</v>
      </c>
      <c r="B334" s="31" t="s">
        <v>657</v>
      </c>
      <c r="C334" s="2" t="s">
        <v>119</v>
      </c>
      <c r="D334" s="2" t="s">
        <v>114</v>
      </c>
      <c r="E334" s="2"/>
      <c r="F334" s="54"/>
      <c r="G334" s="66">
        <f>+G335</f>
        <v>722.6</v>
      </c>
      <c r="H334" s="67">
        <f>+H335</f>
        <v>722.6</v>
      </c>
    </row>
    <row r="335" spans="1:8" ht="75" x14ac:dyDescent="0.3">
      <c r="A335" s="9" t="s">
        <v>23</v>
      </c>
      <c r="B335" s="31" t="s">
        <v>657</v>
      </c>
      <c r="C335" s="2" t="s">
        <v>119</v>
      </c>
      <c r="D335" s="2" t="s">
        <v>114</v>
      </c>
      <c r="E335" s="2" t="s">
        <v>24</v>
      </c>
      <c r="F335" s="54"/>
      <c r="G335" s="66">
        <f t="shared" ref="G335:H336" si="155">+G336</f>
        <v>722.6</v>
      </c>
      <c r="H335" s="67">
        <f t="shared" si="155"/>
        <v>722.6</v>
      </c>
    </row>
    <row r="336" spans="1:8" ht="37.5" x14ac:dyDescent="0.3">
      <c r="A336" s="9" t="s">
        <v>25</v>
      </c>
      <c r="B336" s="31" t="s">
        <v>657</v>
      </c>
      <c r="C336" s="2" t="s">
        <v>119</v>
      </c>
      <c r="D336" s="2" t="s">
        <v>114</v>
      </c>
      <c r="E336" s="2" t="s">
        <v>26</v>
      </c>
      <c r="F336" s="54"/>
      <c r="G336" s="66">
        <f t="shared" si="155"/>
        <v>722.6</v>
      </c>
      <c r="H336" s="67">
        <f t="shared" si="155"/>
        <v>722.6</v>
      </c>
    </row>
    <row r="337" spans="1:8" ht="20.25" x14ac:dyDescent="0.3">
      <c r="A337" s="9" t="s">
        <v>81</v>
      </c>
      <c r="B337" s="31" t="s">
        <v>657</v>
      </c>
      <c r="C337" s="2" t="s">
        <v>119</v>
      </c>
      <c r="D337" s="2" t="s">
        <v>114</v>
      </c>
      <c r="E337" s="2" t="s">
        <v>82</v>
      </c>
      <c r="F337" s="54"/>
      <c r="G337" s="66">
        <f t="shared" ref="G337:H337" si="156">+G338</f>
        <v>722.6</v>
      </c>
      <c r="H337" s="67">
        <f t="shared" si="156"/>
        <v>722.6</v>
      </c>
    </row>
    <row r="338" spans="1:8" ht="37.5" x14ac:dyDescent="0.3">
      <c r="A338" s="9" t="s">
        <v>352</v>
      </c>
      <c r="B338" s="31" t="s">
        <v>657</v>
      </c>
      <c r="C338" s="2" t="s">
        <v>119</v>
      </c>
      <c r="D338" s="2" t="s">
        <v>114</v>
      </c>
      <c r="E338" s="2" t="s">
        <v>353</v>
      </c>
      <c r="F338" s="54"/>
      <c r="G338" s="66">
        <f>+G340+G339</f>
        <v>722.6</v>
      </c>
      <c r="H338" s="67">
        <f t="shared" ref="H338" si="157">+H340+H339</f>
        <v>722.6</v>
      </c>
    </row>
    <row r="339" spans="1:8" ht="37.5" x14ac:dyDescent="0.3">
      <c r="A339" s="16" t="s">
        <v>28</v>
      </c>
      <c r="B339" s="31" t="s">
        <v>657</v>
      </c>
      <c r="C339" s="2" t="s">
        <v>119</v>
      </c>
      <c r="D339" s="2" t="s">
        <v>114</v>
      </c>
      <c r="E339" s="2" t="s">
        <v>353</v>
      </c>
      <c r="F339" s="54" t="s">
        <v>29</v>
      </c>
      <c r="G339" s="66">
        <v>2.6</v>
      </c>
      <c r="H339" s="67">
        <v>2.6</v>
      </c>
    </row>
    <row r="340" spans="1:8" ht="37.5" x14ac:dyDescent="0.3">
      <c r="A340" s="5" t="s">
        <v>354</v>
      </c>
      <c r="B340" s="31" t="s">
        <v>657</v>
      </c>
      <c r="C340" s="2" t="s">
        <v>119</v>
      </c>
      <c r="D340" s="2" t="s">
        <v>114</v>
      </c>
      <c r="E340" s="2" t="s">
        <v>353</v>
      </c>
      <c r="F340" s="54" t="s">
        <v>355</v>
      </c>
      <c r="G340" s="66">
        <v>720</v>
      </c>
      <c r="H340" s="67">
        <v>720</v>
      </c>
    </row>
    <row r="341" spans="1:8" ht="20.25" x14ac:dyDescent="0.3">
      <c r="A341" s="14" t="s">
        <v>310</v>
      </c>
      <c r="B341" s="31" t="s">
        <v>657</v>
      </c>
      <c r="C341" s="4" t="s">
        <v>119</v>
      </c>
      <c r="D341" s="4" t="s">
        <v>169</v>
      </c>
      <c r="E341" s="4"/>
      <c r="F341" s="58"/>
      <c r="G341" s="70">
        <f t="shared" ref="G341:H341" si="158">+G342</f>
        <v>2500</v>
      </c>
      <c r="H341" s="71">
        <f t="shared" si="158"/>
        <v>2500</v>
      </c>
    </row>
    <row r="342" spans="1:8" ht="75" x14ac:dyDescent="0.3">
      <c r="A342" s="9" t="s">
        <v>23</v>
      </c>
      <c r="B342" s="31" t="s">
        <v>657</v>
      </c>
      <c r="C342" s="2" t="s">
        <v>119</v>
      </c>
      <c r="D342" s="2" t="s">
        <v>169</v>
      </c>
      <c r="E342" s="4" t="s">
        <v>24</v>
      </c>
      <c r="F342" s="54"/>
      <c r="G342" s="66">
        <f t="shared" ref="G342:H344" si="159">+G343</f>
        <v>2500</v>
      </c>
      <c r="H342" s="67">
        <f t="shared" si="159"/>
        <v>2500</v>
      </c>
    </row>
    <row r="343" spans="1:8" ht="37.5" x14ac:dyDescent="0.3">
      <c r="A343" s="5" t="s">
        <v>265</v>
      </c>
      <c r="B343" s="31" t="s">
        <v>657</v>
      </c>
      <c r="C343" s="2" t="s">
        <v>119</v>
      </c>
      <c r="D343" s="2" t="s">
        <v>169</v>
      </c>
      <c r="E343" s="1" t="s">
        <v>86</v>
      </c>
      <c r="F343" s="54"/>
      <c r="G343" s="66">
        <f t="shared" si="159"/>
        <v>2500</v>
      </c>
      <c r="H343" s="67">
        <f t="shared" si="159"/>
        <v>2500</v>
      </c>
    </row>
    <row r="344" spans="1:8" ht="37.5" x14ac:dyDescent="0.3">
      <c r="A344" s="5" t="s">
        <v>87</v>
      </c>
      <c r="B344" s="31" t="s">
        <v>657</v>
      </c>
      <c r="C344" s="2" t="s">
        <v>119</v>
      </c>
      <c r="D344" s="2" t="s">
        <v>169</v>
      </c>
      <c r="E344" s="1" t="s">
        <v>88</v>
      </c>
      <c r="F344" s="54"/>
      <c r="G344" s="66">
        <f t="shared" si="159"/>
        <v>2500</v>
      </c>
      <c r="H344" s="67">
        <f t="shared" si="159"/>
        <v>2500</v>
      </c>
    </row>
    <row r="345" spans="1:8" ht="37.5" x14ac:dyDescent="0.3">
      <c r="A345" s="5" t="s">
        <v>266</v>
      </c>
      <c r="B345" s="31" t="s">
        <v>657</v>
      </c>
      <c r="C345" s="2" t="s">
        <v>119</v>
      </c>
      <c r="D345" s="2" t="s">
        <v>169</v>
      </c>
      <c r="E345" s="1" t="s">
        <v>267</v>
      </c>
      <c r="F345" s="54"/>
      <c r="G345" s="66">
        <f t="shared" ref="G345:H345" si="160">+G346+G348</f>
        <v>2500</v>
      </c>
      <c r="H345" s="67">
        <f t="shared" si="160"/>
        <v>2500</v>
      </c>
    </row>
    <row r="346" spans="1:8" ht="37.5" x14ac:dyDescent="0.3">
      <c r="A346" s="5" t="s">
        <v>311</v>
      </c>
      <c r="B346" s="31" t="s">
        <v>657</v>
      </c>
      <c r="C346" s="2" t="s">
        <v>119</v>
      </c>
      <c r="D346" s="2" t="s">
        <v>169</v>
      </c>
      <c r="E346" s="1" t="s">
        <v>312</v>
      </c>
      <c r="F346" s="54"/>
      <c r="G346" s="66">
        <f t="shared" ref="G346:H346" si="161">SUM(G347)</f>
        <v>2000</v>
      </c>
      <c r="H346" s="67">
        <f t="shared" si="161"/>
        <v>2000</v>
      </c>
    </row>
    <row r="347" spans="1:8" ht="75" x14ac:dyDescent="0.3">
      <c r="A347" s="18" t="s">
        <v>127</v>
      </c>
      <c r="B347" s="31" t="s">
        <v>657</v>
      </c>
      <c r="C347" s="2" t="s">
        <v>119</v>
      </c>
      <c r="D347" s="2" t="s">
        <v>169</v>
      </c>
      <c r="E347" s="2" t="s">
        <v>312</v>
      </c>
      <c r="F347" s="54" t="s">
        <v>128</v>
      </c>
      <c r="G347" s="66">
        <v>2000</v>
      </c>
      <c r="H347" s="67">
        <v>2000</v>
      </c>
    </row>
    <row r="348" spans="1:8" ht="37.5" x14ac:dyDescent="0.3">
      <c r="A348" s="5" t="s">
        <v>313</v>
      </c>
      <c r="B348" s="31" t="s">
        <v>657</v>
      </c>
      <c r="C348" s="2" t="s">
        <v>119</v>
      </c>
      <c r="D348" s="2" t="s">
        <v>169</v>
      </c>
      <c r="E348" s="2" t="s">
        <v>314</v>
      </c>
      <c r="F348" s="54"/>
      <c r="G348" s="66">
        <f t="shared" ref="G348:H348" si="162">+G349</f>
        <v>500</v>
      </c>
      <c r="H348" s="67">
        <f t="shared" si="162"/>
        <v>500</v>
      </c>
    </row>
    <row r="349" spans="1:8" ht="75" x14ac:dyDescent="0.3">
      <c r="A349" s="18" t="s">
        <v>127</v>
      </c>
      <c r="B349" s="31" t="s">
        <v>657</v>
      </c>
      <c r="C349" s="2" t="s">
        <v>119</v>
      </c>
      <c r="D349" s="2" t="s">
        <v>169</v>
      </c>
      <c r="E349" s="2" t="s">
        <v>314</v>
      </c>
      <c r="F349" s="54" t="s">
        <v>128</v>
      </c>
      <c r="G349" s="66">
        <v>500</v>
      </c>
      <c r="H349" s="67">
        <v>500</v>
      </c>
    </row>
    <row r="350" spans="1:8" ht="20.25" x14ac:dyDescent="0.3">
      <c r="A350" s="24" t="s">
        <v>758</v>
      </c>
      <c r="B350" s="31" t="s">
        <v>657</v>
      </c>
      <c r="C350" s="2" t="s">
        <v>199</v>
      </c>
      <c r="D350" s="2" t="s">
        <v>8</v>
      </c>
      <c r="E350" s="2"/>
      <c r="F350" s="54"/>
      <c r="G350" s="66">
        <f t="shared" ref="G350:H350" si="163">+G351</f>
        <v>3750</v>
      </c>
      <c r="H350" s="67">
        <f t="shared" si="163"/>
        <v>3750</v>
      </c>
    </row>
    <row r="351" spans="1:8" ht="20.25" x14ac:dyDescent="0.3">
      <c r="A351" s="14" t="s">
        <v>321</v>
      </c>
      <c r="B351" s="31" t="s">
        <v>657</v>
      </c>
      <c r="C351" s="4" t="s">
        <v>199</v>
      </c>
      <c r="D351" s="4" t="s">
        <v>10</v>
      </c>
      <c r="E351" s="4"/>
      <c r="F351" s="58"/>
      <c r="G351" s="70">
        <f t="shared" ref="G351:H356" si="164">+G352</f>
        <v>3750</v>
      </c>
      <c r="H351" s="71">
        <f t="shared" si="164"/>
        <v>3750</v>
      </c>
    </row>
    <row r="352" spans="1:8" ht="75" x14ac:dyDescent="0.3">
      <c r="A352" s="9" t="s">
        <v>23</v>
      </c>
      <c r="B352" s="31" t="s">
        <v>657</v>
      </c>
      <c r="C352" s="2" t="s">
        <v>199</v>
      </c>
      <c r="D352" s="2" t="s">
        <v>10</v>
      </c>
      <c r="E352" s="2" t="s">
        <v>24</v>
      </c>
      <c r="F352" s="54"/>
      <c r="G352" s="66">
        <f t="shared" si="164"/>
        <v>3750</v>
      </c>
      <c r="H352" s="67">
        <f t="shared" si="164"/>
        <v>3750</v>
      </c>
    </row>
    <row r="353" spans="1:8" ht="37.5" x14ac:dyDescent="0.3">
      <c r="A353" s="5" t="s">
        <v>265</v>
      </c>
      <c r="B353" s="31" t="s">
        <v>657</v>
      </c>
      <c r="C353" s="2" t="s">
        <v>199</v>
      </c>
      <c r="D353" s="2" t="s">
        <v>10</v>
      </c>
      <c r="E353" s="2" t="s">
        <v>86</v>
      </c>
      <c r="F353" s="54"/>
      <c r="G353" s="66">
        <f t="shared" si="164"/>
        <v>3750</v>
      </c>
      <c r="H353" s="67">
        <f t="shared" si="164"/>
        <v>3750</v>
      </c>
    </row>
    <row r="354" spans="1:8" ht="37.5" x14ac:dyDescent="0.3">
      <c r="A354" s="5" t="s">
        <v>87</v>
      </c>
      <c r="B354" s="31" t="s">
        <v>657</v>
      </c>
      <c r="C354" s="2" t="s">
        <v>199</v>
      </c>
      <c r="D354" s="2" t="s">
        <v>10</v>
      </c>
      <c r="E354" s="2" t="s">
        <v>88</v>
      </c>
      <c r="F354" s="54"/>
      <c r="G354" s="66">
        <f t="shared" si="164"/>
        <v>3750</v>
      </c>
      <c r="H354" s="67">
        <f t="shared" si="164"/>
        <v>3750</v>
      </c>
    </row>
    <row r="355" spans="1:8" ht="37.5" x14ac:dyDescent="0.3">
      <c r="A355" s="5" t="s">
        <v>266</v>
      </c>
      <c r="B355" s="31" t="s">
        <v>657</v>
      </c>
      <c r="C355" s="2" t="s">
        <v>199</v>
      </c>
      <c r="D355" s="2" t="s">
        <v>10</v>
      </c>
      <c r="E355" s="2" t="s">
        <v>267</v>
      </c>
      <c r="F355" s="54"/>
      <c r="G355" s="66">
        <f t="shared" si="164"/>
        <v>3750</v>
      </c>
      <c r="H355" s="67">
        <f t="shared" si="164"/>
        <v>3750</v>
      </c>
    </row>
    <row r="356" spans="1:8" ht="59.1" customHeight="1" x14ac:dyDescent="0.3">
      <c r="A356" s="5" t="s">
        <v>322</v>
      </c>
      <c r="B356" s="31" t="s">
        <v>657</v>
      </c>
      <c r="C356" s="2" t="s">
        <v>199</v>
      </c>
      <c r="D356" s="2" t="s">
        <v>10</v>
      </c>
      <c r="E356" s="2" t="s">
        <v>323</v>
      </c>
      <c r="F356" s="54"/>
      <c r="G356" s="66">
        <f t="shared" si="164"/>
        <v>3750</v>
      </c>
      <c r="H356" s="67">
        <f t="shared" si="164"/>
        <v>3750</v>
      </c>
    </row>
    <row r="357" spans="1:8" ht="75" x14ac:dyDescent="0.3">
      <c r="A357" s="18" t="s">
        <v>127</v>
      </c>
      <c r="B357" s="31" t="s">
        <v>657</v>
      </c>
      <c r="C357" s="2" t="s">
        <v>199</v>
      </c>
      <c r="D357" s="2" t="s">
        <v>10</v>
      </c>
      <c r="E357" s="2" t="s">
        <v>323</v>
      </c>
      <c r="F357" s="54" t="s">
        <v>128</v>
      </c>
      <c r="G357" s="66">
        <v>3750</v>
      </c>
      <c r="H357" s="67">
        <v>3750</v>
      </c>
    </row>
    <row r="358" spans="1:8" ht="45.6" customHeight="1" x14ac:dyDescent="0.3">
      <c r="A358" s="51" t="s">
        <v>671</v>
      </c>
      <c r="B358" s="55" t="s">
        <v>658</v>
      </c>
      <c r="C358" s="40"/>
      <c r="D358" s="40"/>
      <c r="E358" s="40"/>
      <c r="F358" s="56"/>
      <c r="G358" s="68">
        <f>+G359+G384+G393</f>
        <v>45791.1</v>
      </c>
      <c r="H358" s="69">
        <f>+H359+H384+H393</f>
        <v>45570.8</v>
      </c>
    </row>
    <row r="359" spans="1:8" ht="20.25" x14ac:dyDescent="0.3">
      <c r="A359" s="24" t="s">
        <v>6</v>
      </c>
      <c r="B359" s="31" t="s">
        <v>658</v>
      </c>
      <c r="C359" s="2" t="s">
        <v>7</v>
      </c>
      <c r="D359" s="2" t="s">
        <v>8</v>
      </c>
      <c r="E359" s="2"/>
      <c r="F359" s="54"/>
      <c r="G359" s="66">
        <f t="shared" ref="G359:H359" si="165">+G360</f>
        <v>23374.399999999998</v>
      </c>
      <c r="H359" s="67">
        <f t="shared" si="165"/>
        <v>23154.100000000002</v>
      </c>
    </row>
    <row r="360" spans="1:8" ht="20.25" x14ac:dyDescent="0.3">
      <c r="A360" s="14" t="s">
        <v>48</v>
      </c>
      <c r="B360" s="31" t="s">
        <v>658</v>
      </c>
      <c r="C360" s="4" t="s">
        <v>7</v>
      </c>
      <c r="D360" s="4" t="s">
        <v>49</v>
      </c>
      <c r="E360" s="4"/>
      <c r="F360" s="58"/>
      <c r="G360" s="70">
        <f>+G361</f>
        <v>23374.399999999998</v>
      </c>
      <c r="H360" s="71">
        <f>+H361</f>
        <v>23154.100000000002</v>
      </c>
    </row>
    <row r="361" spans="1:8" ht="75" x14ac:dyDescent="0.3">
      <c r="A361" s="13" t="s">
        <v>103</v>
      </c>
      <c r="B361" s="31" t="s">
        <v>658</v>
      </c>
      <c r="C361" s="2" t="s">
        <v>7</v>
      </c>
      <c r="D361" s="2" t="s">
        <v>49</v>
      </c>
      <c r="E361" s="4" t="s">
        <v>104</v>
      </c>
      <c r="F361" s="54"/>
      <c r="G361" s="66">
        <f>+G362+G369+G381</f>
        <v>23374.399999999998</v>
      </c>
      <c r="H361" s="67">
        <f>+H362+H369+H381</f>
        <v>23154.100000000002</v>
      </c>
    </row>
    <row r="362" spans="1:8" ht="37.5" x14ac:dyDescent="0.3">
      <c r="A362" s="16" t="s">
        <v>13</v>
      </c>
      <c r="B362" s="31" t="s">
        <v>658</v>
      </c>
      <c r="C362" s="2" t="s">
        <v>7</v>
      </c>
      <c r="D362" s="2" t="s">
        <v>49</v>
      </c>
      <c r="E362" s="4" t="s">
        <v>324</v>
      </c>
      <c r="F362" s="54"/>
      <c r="G362" s="66">
        <f t="shared" ref="G362:H362" si="166">+G363+G367</f>
        <v>14403.3</v>
      </c>
      <c r="H362" s="67">
        <f t="shared" si="166"/>
        <v>14183</v>
      </c>
    </row>
    <row r="363" spans="1:8" ht="20.25" x14ac:dyDescent="0.3">
      <c r="A363" s="16" t="s">
        <v>16</v>
      </c>
      <c r="B363" s="31" t="s">
        <v>658</v>
      </c>
      <c r="C363" s="2" t="s">
        <v>7</v>
      </c>
      <c r="D363" s="2" t="s">
        <v>49</v>
      </c>
      <c r="E363" s="4" t="s">
        <v>325</v>
      </c>
      <c r="F363" s="54"/>
      <c r="G363" s="66">
        <f t="shared" ref="G363:H363" si="167">+G364</f>
        <v>8925.7999999999993</v>
      </c>
      <c r="H363" s="67">
        <f t="shared" si="167"/>
        <v>8705.5</v>
      </c>
    </row>
    <row r="364" spans="1:8" ht="23.25" customHeight="1" x14ac:dyDescent="0.3">
      <c r="A364" s="16" t="s">
        <v>326</v>
      </c>
      <c r="B364" s="31" t="s">
        <v>658</v>
      </c>
      <c r="C364" s="2" t="s">
        <v>7</v>
      </c>
      <c r="D364" s="2" t="s">
        <v>49</v>
      </c>
      <c r="E364" s="4" t="s">
        <v>327</v>
      </c>
      <c r="F364" s="54"/>
      <c r="G364" s="66">
        <f t="shared" ref="G364:H364" si="168">+G365+G366</f>
        <v>8925.7999999999993</v>
      </c>
      <c r="H364" s="67">
        <f t="shared" si="168"/>
        <v>8705.5</v>
      </c>
    </row>
    <row r="365" spans="1:8" ht="37.5" x14ac:dyDescent="0.3">
      <c r="A365" s="16" t="s">
        <v>20</v>
      </c>
      <c r="B365" s="31" t="s">
        <v>658</v>
      </c>
      <c r="C365" s="2" t="s">
        <v>7</v>
      </c>
      <c r="D365" s="2" t="s">
        <v>49</v>
      </c>
      <c r="E365" s="2" t="s">
        <v>327</v>
      </c>
      <c r="F365" s="54" t="s">
        <v>21</v>
      </c>
      <c r="G365" s="66">
        <v>8325.7999999999993</v>
      </c>
      <c r="H365" s="67">
        <v>8120.3</v>
      </c>
    </row>
    <row r="366" spans="1:8" ht="37.5" x14ac:dyDescent="0.3">
      <c r="A366" s="16" t="s">
        <v>28</v>
      </c>
      <c r="B366" s="31" t="s">
        <v>658</v>
      </c>
      <c r="C366" s="2" t="s">
        <v>7</v>
      </c>
      <c r="D366" s="2" t="s">
        <v>49</v>
      </c>
      <c r="E366" s="2" t="s">
        <v>327</v>
      </c>
      <c r="F366" s="54" t="s">
        <v>29</v>
      </c>
      <c r="G366" s="66">
        <v>600</v>
      </c>
      <c r="H366" s="67">
        <v>585.20000000000005</v>
      </c>
    </row>
    <row r="367" spans="1:8" ht="37.5" x14ac:dyDescent="0.3">
      <c r="A367" s="18" t="s">
        <v>100</v>
      </c>
      <c r="B367" s="31" t="s">
        <v>658</v>
      </c>
      <c r="C367" s="2" t="s">
        <v>7</v>
      </c>
      <c r="D367" s="3">
        <v>13</v>
      </c>
      <c r="E367" s="3" t="s">
        <v>698</v>
      </c>
      <c r="F367" s="57"/>
      <c r="G367" s="66">
        <f t="shared" ref="G367:H367" si="169">+G368</f>
        <v>5477.5</v>
      </c>
      <c r="H367" s="67">
        <f t="shared" si="169"/>
        <v>5477.5</v>
      </c>
    </row>
    <row r="368" spans="1:8" ht="37.5" x14ac:dyDescent="0.3">
      <c r="A368" s="16" t="s">
        <v>20</v>
      </c>
      <c r="B368" s="31" t="s">
        <v>658</v>
      </c>
      <c r="C368" s="2" t="s">
        <v>7</v>
      </c>
      <c r="D368" s="2" t="s">
        <v>49</v>
      </c>
      <c r="E368" s="2" t="s">
        <v>698</v>
      </c>
      <c r="F368" s="54" t="s">
        <v>21</v>
      </c>
      <c r="G368" s="66">
        <v>5477.5</v>
      </c>
      <c r="H368" s="67">
        <v>5477.5</v>
      </c>
    </row>
    <row r="369" spans="1:8" ht="37.5" x14ac:dyDescent="0.3">
      <c r="A369" s="20" t="s">
        <v>170</v>
      </c>
      <c r="B369" s="31" t="s">
        <v>658</v>
      </c>
      <c r="C369" s="4" t="s">
        <v>7</v>
      </c>
      <c r="D369" s="4" t="s">
        <v>49</v>
      </c>
      <c r="E369" s="4" t="s">
        <v>171</v>
      </c>
      <c r="F369" s="58" t="s">
        <v>15</v>
      </c>
      <c r="G369" s="70">
        <f t="shared" ref="G369:H369" si="170">G370+G376</f>
        <v>8717.4</v>
      </c>
      <c r="H369" s="71">
        <f t="shared" si="170"/>
        <v>8717.4</v>
      </c>
    </row>
    <row r="370" spans="1:8" ht="37.5" x14ac:dyDescent="0.3">
      <c r="A370" s="13" t="s">
        <v>105</v>
      </c>
      <c r="B370" s="31" t="s">
        <v>658</v>
      </c>
      <c r="C370" s="4" t="s">
        <v>7</v>
      </c>
      <c r="D370" s="4" t="s">
        <v>49</v>
      </c>
      <c r="E370" s="4" t="s">
        <v>106</v>
      </c>
      <c r="F370" s="58" t="s">
        <v>15</v>
      </c>
      <c r="G370" s="70">
        <f t="shared" ref="G370:H370" si="171">G371+G373</f>
        <v>7117.4</v>
      </c>
      <c r="H370" s="71">
        <f t="shared" si="171"/>
        <v>7117.4</v>
      </c>
    </row>
    <row r="371" spans="1:8" ht="20.25" x14ac:dyDescent="0.3">
      <c r="A371" s="13" t="s">
        <v>773</v>
      </c>
      <c r="B371" s="31" t="s">
        <v>658</v>
      </c>
      <c r="C371" s="4" t="s">
        <v>7</v>
      </c>
      <c r="D371" s="4" t="s">
        <v>49</v>
      </c>
      <c r="E371" s="4" t="s">
        <v>109</v>
      </c>
      <c r="F371" s="58" t="s">
        <v>15</v>
      </c>
      <c r="G371" s="70">
        <f t="shared" ref="G371:H371" si="172">+G372</f>
        <v>2000</v>
      </c>
      <c r="H371" s="71">
        <f t="shared" si="172"/>
        <v>2000</v>
      </c>
    </row>
    <row r="372" spans="1:8" ht="37.5" x14ac:dyDescent="0.3">
      <c r="A372" s="13" t="s">
        <v>28</v>
      </c>
      <c r="B372" s="31" t="s">
        <v>658</v>
      </c>
      <c r="C372" s="2" t="s">
        <v>7</v>
      </c>
      <c r="D372" s="2" t="s">
        <v>49</v>
      </c>
      <c r="E372" s="2" t="s">
        <v>109</v>
      </c>
      <c r="F372" s="54" t="s">
        <v>29</v>
      </c>
      <c r="G372" s="70">
        <v>2000</v>
      </c>
      <c r="H372" s="67">
        <v>2000</v>
      </c>
    </row>
    <row r="373" spans="1:8" ht="37.5" x14ac:dyDescent="0.3">
      <c r="A373" s="13" t="s">
        <v>107</v>
      </c>
      <c r="B373" s="31" t="s">
        <v>658</v>
      </c>
      <c r="C373" s="4" t="s">
        <v>7</v>
      </c>
      <c r="D373" s="4" t="s">
        <v>49</v>
      </c>
      <c r="E373" s="4" t="s">
        <v>108</v>
      </c>
      <c r="F373" s="58" t="s">
        <v>15</v>
      </c>
      <c r="G373" s="70">
        <f t="shared" ref="G373:H373" si="173">SUM(G374:G375)</f>
        <v>5117.3999999999996</v>
      </c>
      <c r="H373" s="71">
        <f t="shared" si="173"/>
        <v>5117.3999999999996</v>
      </c>
    </row>
    <row r="374" spans="1:8" ht="37.5" x14ac:dyDescent="0.3">
      <c r="A374" s="13" t="s">
        <v>28</v>
      </c>
      <c r="B374" s="31" t="s">
        <v>658</v>
      </c>
      <c r="C374" s="2" t="s">
        <v>7</v>
      </c>
      <c r="D374" s="2" t="s">
        <v>49</v>
      </c>
      <c r="E374" s="2" t="s">
        <v>108</v>
      </c>
      <c r="F374" s="54" t="s">
        <v>29</v>
      </c>
      <c r="G374" s="70">
        <v>4917.3999999999996</v>
      </c>
      <c r="H374" s="67">
        <v>4917.3999999999996</v>
      </c>
    </row>
    <row r="375" spans="1:8" ht="20.25" x14ac:dyDescent="0.3">
      <c r="A375" s="13" t="s">
        <v>34</v>
      </c>
      <c r="B375" s="31" t="s">
        <v>658</v>
      </c>
      <c r="C375" s="2" t="s">
        <v>7</v>
      </c>
      <c r="D375" s="2" t="s">
        <v>49</v>
      </c>
      <c r="E375" s="2" t="s">
        <v>108</v>
      </c>
      <c r="F375" s="54" t="s">
        <v>35</v>
      </c>
      <c r="G375" s="70">
        <v>200</v>
      </c>
      <c r="H375" s="67">
        <v>200</v>
      </c>
    </row>
    <row r="376" spans="1:8" ht="37.5" x14ac:dyDescent="0.3">
      <c r="A376" s="13" t="s">
        <v>110</v>
      </c>
      <c r="B376" s="31" t="s">
        <v>658</v>
      </c>
      <c r="C376" s="4" t="s">
        <v>7</v>
      </c>
      <c r="D376" s="4" t="s">
        <v>49</v>
      </c>
      <c r="E376" s="4" t="s">
        <v>111</v>
      </c>
      <c r="F376" s="58" t="s">
        <v>15</v>
      </c>
      <c r="G376" s="70">
        <f>G377+G379</f>
        <v>1600</v>
      </c>
      <c r="H376" s="71">
        <f>H377+H379</f>
        <v>1600</v>
      </c>
    </row>
    <row r="377" spans="1:8" ht="37.5" x14ac:dyDescent="0.3">
      <c r="A377" s="13" t="s">
        <v>771</v>
      </c>
      <c r="B377" s="31" t="s">
        <v>658</v>
      </c>
      <c r="C377" s="4" t="s">
        <v>7</v>
      </c>
      <c r="D377" s="4" t="s">
        <v>49</v>
      </c>
      <c r="E377" s="4" t="s">
        <v>112</v>
      </c>
      <c r="F377" s="58" t="s">
        <v>15</v>
      </c>
      <c r="G377" s="70">
        <f>G378</f>
        <v>1500</v>
      </c>
      <c r="H377" s="71">
        <f>H378</f>
        <v>1500</v>
      </c>
    </row>
    <row r="378" spans="1:8" ht="37.5" x14ac:dyDescent="0.3">
      <c r="A378" s="13" t="s">
        <v>28</v>
      </c>
      <c r="B378" s="31" t="s">
        <v>658</v>
      </c>
      <c r="C378" s="2" t="s">
        <v>7</v>
      </c>
      <c r="D378" s="2" t="s">
        <v>49</v>
      </c>
      <c r="E378" s="2" t="s">
        <v>112</v>
      </c>
      <c r="F378" s="54" t="s">
        <v>29</v>
      </c>
      <c r="G378" s="70">
        <v>1500</v>
      </c>
      <c r="H378" s="67">
        <v>1500</v>
      </c>
    </row>
    <row r="379" spans="1:8" ht="20.25" x14ac:dyDescent="0.3">
      <c r="A379" s="13" t="s">
        <v>328</v>
      </c>
      <c r="B379" s="31" t="s">
        <v>658</v>
      </c>
      <c r="C379" s="4" t="s">
        <v>7</v>
      </c>
      <c r="D379" s="4" t="s">
        <v>49</v>
      </c>
      <c r="E379" s="4" t="s">
        <v>329</v>
      </c>
      <c r="F379" s="58" t="s">
        <v>15</v>
      </c>
      <c r="G379" s="70">
        <f t="shared" ref="G379:H379" si="174">G380</f>
        <v>100</v>
      </c>
      <c r="H379" s="71">
        <f t="shared" si="174"/>
        <v>100</v>
      </c>
    </row>
    <row r="380" spans="1:8" ht="37.5" x14ac:dyDescent="0.3">
      <c r="A380" s="13" t="s">
        <v>28</v>
      </c>
      <c r="B380" s="31" t="s">
        <v>658</v>
      </c>
      <c r="C380" s="2" t="s">
        <v>7</v>
      </c>
      <c r="D380" s="2" t="s">
        <v>49</v>
      </c>
      <c r="E380" s="2" t="s">
        <v>329</v>
      </c>
      <c r="F380" s="54" t="s">
        <v>29</v>
      </c>
      <c r="G380" s="70">
        <v>100</v>
      </c>
      <c r="H380" s="67">
        <v>100</v>
      </c>
    </row>
    <row r="381" spans="1:8" ht="93.75" x14ac:dyDescent="0.3">
      <c r="A381" s="13" t="s">
        <v>330</v>
      </c>
      <c r="B381" s="31" t="s">
        <v>658</v>
      </c>
      <c r="C381" s="4" t="s">
        <v>7</v>
      </c>
      <c r="D381" s="4" t="s">
        <v>49</v>
      </c>
      <c r="E381" s="2" t="s">
        <v>331</v>
      </c>
      <c r="F381" s="58" t="s">
        <v>15</v>
      </c>
      <c r="G381" s="70">
        <f t="shared" ref="G381:H382" si="175">+G382</f>
        <v>253.7</v>
      </c>
      <c r="H381" s="71">
        <f t="shared" si="175"/>
        <v>253.7</v>
      </c>
    </row>
    <row r="382" spans="1:8" ht="75" x14ac:dyDescent="0.3">
      <c r="A382" s="13" t="s">
        <v>332</v>
      </c>
      <c r="B382" s="31" t="s">
        <v>658</v>
      </c>
      <c r="C382" s="4" t="s">
        <v>7</v>
      </c>
      <c r="D382" s="4" t="s">
        <v>49</v>
      </c>
      <c r="E382" s="2" t="s">
        <v>333</v>
      </c>
      <c r="F382" s="58" t="s">
        <v>15</v>
      </c>
      <c r="G382" s="70">
        <f t="shared" si="175"/>
        <v>253.7</v>
      </c>
      <c r="H382" s="71">
        <f t="shared" si="175"/>
        <v>253.7</v>
      </c>
    </row>
    <row r="383" spans="1:8" ht="37.5" x14ac:dyDescent="0.3">
      <c r="A383" s="13" t="s">
        <v>28</v>
      </c>
      <c r="B383" s="31" t="s">
        <v>658</v>
      </c>
      <c r="C383" s="2" t="s">
        <v>7</v>
      </c>
      <c r="D383" s="2" t="s">
        <v>49</v>
      </c>
      <c r="E383" s="42" t="s">
        <v>333</v>
      </c>
      <c r="F383" s="54" t="s">
        <v>29</v>
      </c>
      <c r="G383" s="66">
        <v>253.7</v>
      </c>
      <c r="H383" s="67">
        <v>253.7</v>
      </c>
    </row>
    <row r="384" spans="1:8" ht="20.25" x14ac:dyDescent="0.3">
      <c r="A384" s="24" t="s">
        <v>228</v>
      </c>
      <c r="B384" s="31" t="s">
        <v>658</v>
      </c>
      <c r="C384" s="2" t="s">
        <v>45</v>
      </c>
      <c r="D384" s="2" t="s">
        <v>8</v>
      </c>
      <c r="E384" s="2"/>
      <c r="F384" s="54"/>
      <c r="G384" s="66">
        <f t="shared" ref="G384:H384" si="176">+G385</f>
        <v>5500</v>
      </c>
      <c r="H384" s="67">
        <f t="shared" si="176"/>
        <v>5500</v>
      </c>
    </row>
    <row r="385" spans="1:8" ht="20.25" x14ac:dyDescent="0.3">
      <c r="A385" s="14" t="s">
        <v>334</v>
      </c>
      <c r="B385" s="31" t="s">
        <v>658</v>
      </c>
      <c r="C385" s="4" t="s">
        <v>45</v>
      </c>
      <c r="D385" s="4" t="s">
        <v>7</v>
      </c>
      <c r="E385" s="4"/>
      <c r="F385" s="58"/>
      <c r="G385" s="70">
        <f>+G386</f>
        <v>5500</v>
      </c>
      <c r="H385" s="71">
        <f>+H386</f>
        <v>5500</v>
      </c>
    </row>
    <row r="386" spans="1:8" ht="75" x14ac:dyDescent="0.3">
      <c r="A386" s="13" t="s">
        <v>103</v>
      </c>
      <c r="B386" s="31" t="s">
        <v>658</v>
      </c>
      <c r="C386" s="4" t="s">
        <v>45</v>
      </c>
      <c r="D386" s="4" t="s">
        <v>7</v>
      </c>
      <c r="E386" s="4" t="s">
        <v>104</v>
      </c>
      <c r="F386" s="58"/>
      <c r="G386" s="70">
        <f t="shared" ref="G386:H386" si="177">+G387</f>
        <v>5500</v>
      </c>
      <c r="H386" s="71">
        <f t="shared" si="177"/>
        <v>5500</v>
      </c>
    </row>
    <row r="387" spans="1:8" ht="37.5" x14ac:dyDescent="0.3">
      <c r="A387" s="13" t="s">
        <v>170</v>
      </c>
      <c r="B387" s="31" t="s">
        <v>658</v>
      </c>
      <c r="C387" s="4" t="s">
        <v>45</v>
      </c>
      <c r="D387" s="4" t="s">
        <v>7</v>
      </c>
      <c r="E387" s="4" t="s">
        <v>171</v>
      </c>
      <c r="F387" s="58"/>
      <c r="G387" s="70">
        <f t="shared" ref="G387:H387" si="178">+G388</f>
        <v>5500</v>
      </c>
      <c r="H387" s="71">
        <f t="shared" si="178"/>
        <v>5500</v>
      </c>
    </row>
    <row r="388" spans="1:8" ht="37.5" x14ac:dyDescent="0.3">
      <c r="A388" s="13" t="s">
        <v>105</v>
      </c>
      <c r="B388" s="31" t="s">
        <v>658</v>
      </c>
      <c r="C388" s="4" t="s">
        <v>45</v>
      </c>
      <c r="D388" s="4" t="s">
        <v>7</v>
      </c>
      <c r="E388" s="4" t="s">
        <v>106</v>
      </c>
      <c r="F388" s="58" t="s">
        <v>15</v>
      </c>
      <c r="G388" s="70">
        <f t="shared" ref="G388:H388" si="179">G389+G391</f>
        <v>5500</v>
      </c>
      <c r="H388" s="71">
        <f t="shared" si="179"/>
        <v>5500</v>
      </c>
    </row>
    <row r="389" spans="1:8" ht="37.5" x14ac:dyDescent="0.3">
      <c r="A389" s="13" t="s">
        <v>766</v>
      </c>
      <c r="B389" s="31" t="s">
        <v>658</v>
      </c>
      <c r="C389" s="4" t="s">
        <v>45</v>
      </c>
      <c r="D389" s="4" t="s">
        <v>7</v>
      </c>
      <c r="E389" s="4" t="s">
        <v>335</v>
      </c>
      <c r="F389" s="58" t="s">
        <v>15</v>
      </c>
      <c r="G389" s="70">
        <f t="shared" ref="G389:H389" si="180">G390</f>
        <v>1000</v>
      </c>
      <c r="H389" s="71">
        <f t="shared" si="180"/>
        <v>1000</v>
      </c>
    </row>
    <row r="390" spans="1:8" ht="37.5" x14ac:dyDescent="0.3">
      <c r="A390" s="13" t="s">
        <v>28</v>
      </c>
      <c r="B390" s="31" t="s">
        <v>658</v>
      </c>
      <c r="C390" s="2" t="s">
        <v>45</v>
      </c>
      <c r="D390" s="2" t="s">
        <v>7</v>
      </c>
      <c r="E390" s="2" t="s">
        <v>335</v>
      </c>
      <c r="F390" s="54" t="s">
        <v>29</v>
      </c>
      <c r="G390" s="70">
        <v>1000</v>
      </c>
      <c r="H390" s="67">
        <v>1000</v>
      </c>
    </row>
    <row r="391" spans="1:8" ht="37.5" x14ac:dyDescent="0.3">
      <c r="A391" s="13" t="s">
        <v>336</v>
      </c>
      <c r="B391" s="31" t="s">
        <v>658</v>
      </c>
      <c r="C391" s="4" t="s">
        <v>45</v>
      </c>
      <c r="D391" s="4" t="s">
        <v>7</v>
      </c>
      <c r="E391" s="4" t="s">
        <v>337</v>
      </c>
      <c r="F391" s="58" t="s">
        <v>15</v>
      </c>
      <c r="G391" s="70">
        <f t="shared" ref="G391:H391" si="181">G392</f>
        <v>4500</v>
      </c>
      <c r="H391" s="71">
        <f t="shared" si="181"/>
        <v>4500</v>
      </c>
    </row>
    <row r="392" spans="1:8" ht="37.5" x14ac:dyDescent="0.3">
      <c r="A392" s="13" t="s">
        <v>28</v>
      </c>
      <c r="B392" s="31" t="s">
        <v>658</v>
      </c>
      <c r="C392" s="2" t="s">
        <v>45</v>
      </c>
      <c r="D392" s="2" t="s">
        <v>7</v>
      </c>
      <c r="E392" s="2" t="s">
        <v>337</v>
      </c>
      <c r="F392" s="54" t="s">
        <v>29</v>
      </c>
      <c r="G392" s="70">
        <v>4500</v>
      </c>
      <c r="H392" s="67">
        <v>4500</v>
      </c>
    </row>
    <row r="393" spans="1:8" ht="20.25" x14ac:dyDescent="0.3">
      <c r="A393" s="24" t="s">
        <v>309</v>
      </c>
      <c r="B393" s="31" t="s">
        <v>658</v>
      </c>
      <c r="C393" s="2" t="s">
        <v>119</v>
      </c>
      <c r="D393" s="2" t="s">
        <v>8</v>
      </c>
      <c r="E393" s="2"/>
      <c r="F393" s="54"/>
      <c r="G393" s="66">
        <f t="shared" ref="G393:H393" si="182">+G394</f>
        <v>16916.7</v>
      </c>
      <c r="H393" s="67">
        <f t="shared" si="182"/>
        <v>16916.7</v>
      </c>
    </row>
    <row r="394" spans="1:8" ht="20.25" x14ac:dyDescent="0.3">
      <c r="A394" s="14" t="s">
        <v>338</v>
      </c>
      <c r="B394" s="31" t="s">
        <v>658</v>
      </c>
      <c r="C394" s="4" t="s">
        <v>119</v>
      </c>
      <c r="D394" s="4" t="s">
        <v>114</v>
      </c>
      <c r="E394" s="4"/>
      <c r="F394" s="58"/>
      <c r="G394" s="70">
        <f t="shared" ref="G394:H394" si="183">G395</f>
        <v>16916.7</v>
      </c>
      <c r="H394" s="71">
        <f t="shared" si="183"/>
        <v>16916.7</v>
      </c>
    </row>
    <row r="395" spans="1:8" ht="75" x14ac:dyDescent="0.3">
      <c r="A395" s="13" t="s">
        <v>103</v>
      </c>
      <c r="B395" s="31" t="s">
        <v>658</v>
      </c>
      <c r="C395" s="4" t="s">
        <v>119</v>
      </c>
      <c r="D395" s="4" t="s">
        <v>114</v>
      </c>
      <c r="E395" s="4" t="s">
        <v>104</v>
      </c>
      <c r="F395" s="54"/>
      <c r="G395" s="66">
        <f t="shared" ref="G395:H397" si="184">+G396</f>
        <v>16916.7</v>
      </c>
      <c r="H395" s="67">
        <f t="shared" si="184"/>
        <v>16916.7</v>
      </c>
    </row>
    <row r="396" spans="1:8" ht="93.75" x14ac:dyDescent="0.3">
      <c r="A396" s="20" t="s">
        <v>330</v>
      </c>
      <c r="B396" s="31" t="s">
        <v>658</v>
      </c>
      <c r="C396" s="4" t="s">
        <v>119</v>
      </c>
      <c r="D396" s="4" t="s">
        <v>114</v>
      </c>
      <c r="E396" s="4" t="s">
        <v>331</v>
      </c>
      <c r="F396" s="54"/>
      <c r="G396" s="66">
        <f t="shared" si="184"/>
        <v>16916.7</v>
      </c>
      <c r="H396" s="67">
        <f t="shared" si="184"/>
        <v>16916.7</v>
      </c>
    </row>
    <row r="397" spans="1:8" ht="75" x14ac:dyDescent="0.3">
      <c r="A397" s="20" t="s">
        <v>332</v>
      </c>
      <c r="B397" s="31" t="s">
        <v>658</v>
      </c>
      <c r="C397" s="4" t="s">
        <v>119</v>
      </c>
      <c r="D397" s="4" t="s">
        <v>114</v>
      </c>
      <c r="E397" s="4" t="s">
        <v>333</v>
      </c>
      <c r="F397" s="54"/>
      <c r="G397" s="66">
        <f t="shared" si="184"/>
        <v>16916.7</v>
      </c>
      <c r="H397" s="67">
        <f t="shared" si="184"/>
        <v>16916.7</v>
      </c>
    </row>
    <row r="398" spans="1:8" ht="37.5" x14ac:dyDescent="0.3">
      <c r="A398" s="13" t="s">
        <v>277</v>
      </c>
      <c r="B398" s="31" t="s">
        <v>658</v>
      </c>
      <c r="C398" s="2" t="s">
        <v>119</v>
      </c>
      <c r="D398" s="2" t="s">
        <v>114</v>
      </c>
      <c r="E398" s="2" t="s">
        <v>333</v>
      </c>
      <c r="F398" s="54" t="s">
        <v>278</v>
      </c>
      <c r="G398" s="66">
        <v>16916.7</v>
      </c>
      <c r="H398" s="67">
        <v>16916.7</v>
      </c>
    </row>
    <row r="399" spans="1:8" ht="60.75" customHeight="1" x14ac:dyDescent="0.3">
      <c r="A399" s="46" t="s">
        <v>685</v>
      </c>
      <c r="B399" s="55" t="s">
        <v>659</v>
      </c>
      <c r="C399" s="40"/>
      <c r="D399" s="40"/>
      <c r="E399" s="40"/>
      <c r="F399" s="56"/>
      <c r="G399" s="68">
        <f>+G400+G412+G419+G456+G517+G536+G543</f>
        <v>348446.8</v>
      </c>
      <c r="H399" s="69">
        <f>+H400+H412+H419+H456+H517+H536+H543</f>
        <v>351164.6</v>
      </c>
    </row>
    <row r="400" spans="1:8" ht="20.25" x14ac:dyDescent="0.3">
      <c r="A400" s="24" t="s">
        <v>6</v>
      </c>
      <c r="B400" s="31" t="s">
        <v>659</v>
      </c>
      <c r="C400" s="2" t="s">
        <v>7</v>
      </c>
      <c r="D400" s="2" t="s">
        <v>8</v>
      </c>
      <c r="E400" s="2"/>
      <c r="F400" s="54"/>
      <c r="G400" s="66">
        <f t="shared" ref="G400:H400" si="185">G401</f>
        <v>7181</v>
      </c>
      <c r="H400" s="67">
        <f t="shared" si="185"/>
        <v>7328.4</v>
      </c>
    </row>
    <row r="401" spans="1:8" ht="20.25" x14ac:dyDescent="0.3">
      <c r="A401" s="14" t="s">
        <v>48</v>
      </c>
      <c r="B401" s="31" t="s">
        <v>659</v>
      </c>
      <c r="C401" s="4" t="s">
        <v>7</v>
      </c>
      <c r="D401" s="4" t="s">
        <v>49</v>
      </c>
      <c r="E401" s="4"/>
      <c r="F401" s="58"/>
      <c r="G401" s="70">
        <f>G402</f>
        <v>7181</v>
      </c>
      <c r="H401" s="71">
        <f>H402</f>
        <v>7328.4</v>
      </c>
    </row>
    <row r="402" spans="1:8" ht="56.25" x14ac:dyDescent="0.3">
      <c r="A402" s="19" t="s">
        <v>230</v>
      </c>
      <c r="B402" s="31" t="s">
        <v>659</v>
      </c>
      <c r="C402" s="2" t="s">
        <v>7</v>
      </c>
      <c r="D402" s="2" t="s">
        <v>49</v>
      </c>
      <c r="E402" s="2" t="s">
        <v>231</v>
      </c>
      <c r="F402" s="54"/>
      <c r="G402" s="66">
        <f t="shared" ref="G402:H402" si="186">+G403</f>
        <v>7181</v>
      </c>
      <c r="H402" s="67">
        <f t="shared" si="186"/>
        <v>7328.4</v>
      </c>
    </row>
    <row r="403" spans="1:8" ht="20.25" x14ac:dyDescent="0.3">
      <c r="A403" s="13" t="s">
        <v>705</v>
      </c>
      <c r="B403" s="31" t="s">
        <v>659</v>
      </c>
      <c r="C403" s="2" t="s">
        <v>7</v>
      </c>
      <c r="D403" s="2" t="s">
        <v>49</v>
      </c>
      <c r="E403" s="2" t="s">
        <v>242</v>
      </c>
      <c r="F403" s="54"/>
      <c r="G403" s="66">
        <f t="shared" ref="G403:H405" si="187">+G404</f>
        <v>7181</v>
      </c>
      <c r="H403" s="67">
        <f t="shared" si="187"/>
        <v>7328.4</v>
      </c>
    </row>
    <row r="404" spans="1:8" ht="37.5" x14ac:dyDescent="0.3">
      <c r="A404" s="5" t="s">
        <v>13</v>
      </c>
      <c r="B404" s="31" t="s">
        <v>659</v>
      </c>
      <c r="C404" s="2" t="s">
        <v>7</v>
      </c>
      <c r="D404" s="2" t="s">
        <v>49</v>
      </c>
      <c r="E404" s="1" t="s">
        <v>390</v>
      </c>
      <c r="F404" s="54"/>
      <c r="G404" s="66">
        <f t="shared" ref="G404:H404" si="188">+G405+G410</f>
        <v>7181</v>
      </c>
      <c r="H404" s="67">
        <f t="shared" si="188"/>
        <v>7328.4</v>
      </c>
    </row>
    <row r="405" spans="1:8" ht="20.25" x14ac:dyDescent="0.3">
      <c r="A405" s="5" t="s">
        <v>69</v>
      </c>
      <c r="B405" s="31" t="s">
        <v>659</v>
      </c>
      <c r="C405" s="2" t="s">
        <v>7</v>
      </c>
      <c r="D405" s="2" t="s">
        <v>49</v>
      </c>
      <c r="E405" s="1" t="s">
        <v>706</v>
      </c>
      <c r="F405" s="54"/>
      <c r="G405" s="66">
        <f t="shared" si="187"/>
        <v>3767.1</v>
      </c>
      <c r="H405" s="67">
        <f t="shared" si="187"/>
        <v>3767.1</v>
      </c>
    </row>
    <row r="406" spans="1:8" ht="37.5" x14ac:dyDescent="0.3">
      <c r="A406" s="18" t="s">
        <v>73</v>
      </c>
      <c r="B406" s="31" t="s">
        <v>659</v>
      </c>
      <c r="C406" s="2" t="s">
        <v>7</v>
      </c>
      <c r="D406" s="3">
        <v>13</v>
      </c>
      <c r="E406" s="4" t="s">
        <v>707</v>
      </c>
      <c r="F406" s="54"/>
      <c r="G406" s="66">
        <f t="shared" ref="G406:H406" si="189">+G407+G408+G409</f>
        <v>3767.1</v>
      </c>
      <c r="H406" s="67">
        <f t="shared" si="189"/>
        <v>3767.1</v>
      </c>
    </row>
    <row r="407" spans="1:8" ht="20.25" x14ac:dyDescent="0.3">
      <c r="A407" s="5" t="s">
        <v>74</v>
      </c>
      <c r="B407" s="31" t="s">
        <v>659</v>
      </c>
      <c r="C407" s="2" t="s">
        <v>7</v>
      </c>
      <c r="D407" s="2" t="s">
        <v>49</v>
      </c>
      <c r="E407" s="39" t="s">
        <v>707</v>
      </c>
      <c r="F407" s="60">
        <v>110</v>
      </c>
      <c r="G407" s="70">
        <v>2345.6999999999998</v>
      </c>
      <c r="H407" s="67">
        <v>2345.6999999999998</v>
      </c>
    </row>
    <row r="408" spans="1:8" ht="37.5" x14ac:dyDescent="0.3">
      <c r="A408" s="16" t="s">
        <v>28</v>
      </c>
      <c r="B408" s="31" t="s">
        <v>659</v>
      </c>
      <c r="C408" s="2" t="s">
        <v>7</v>
      </c>
      <c r="D408" s="2" t="s">
        <v>49</v>
      </c>
      <c r="E408" s="39" t="s">
        <v>707</v>
      </c>
      <c r="F408" s="60">
        <v>240</v>
      </c>
      <c r="G408" s="70">
        <v>1416.4</v>
      </c>
      <c r="H408" s="67">
        <v>1416.4</v>
      </c>
    </row>
    <row r="409" spans="1:8" ht="20.25" x14ac:dyDescent="0.3">
      <c r="A409" s="16" t="s">
        <v>34</v>
      </c>
      <c r="B409" s="31" t="s">
        <v>659</v>
      </c>
      <c r="C409" s="2" t="s">
        <v>7</v>
      </c>
      <c r="D409" s="2" t="s">
        <v>49</v>
      </c>
      <c r="E409" s="39" t="s">
        <v>707</v>
      </c>
      <c r="F409" s="60">
        <v>850</v>
      </c>
      <c r="G409" s="70">
        <v>5</v>
      </c>
      <c r="H409" s="67">
        <v>5</v>
      </c>
    </row>
    <row r="410" spans="1:8" ht="37.5" x14ac:dyDescent="0.3">
      <c r="A410" s="20" t="s">
        <v>100</v>
      </c>
      <c r="B410" s="31" t="s">
        <v>659</v>
      </c>
      <c r="C410" s="4" t="s">
        <v>7</v>
      </c>
      <c r="D410" s="4" t="s">
        <v>49</v>
      </c>
      <c r="E410" s="2" t="s">
        <v>699</v>
      </c>
      <c r="F410" s="59"/>
      <c r="G410" s="66">
        <f t="shared" ref="G410:H410" si="190">+G411</f>
        <v>3413.9</v>
      </c>
      <c r="H410" s="67">
        <f t="shared" si="190"/>
        <v>3561.3</v>
      </c>
    </row>
    <row r="411" spans="1:8" ht="20.25" x14ac:dyDescent="0.3">
      <c r="A411" s="13" t="s">
        <v>74</v>
      </c>
      <c r="B411" s="31" t="s">
        <v>659</v>
      </c>
      <c r="C411" s="4" t="s">
        <v>7</v>
      </c>
      <c r="D411" s="4" t="s">
        <v>49</v>
      </c>
      <c r="E411" s="2" t="s">
        <v>699</v>
      </c>
      <c r="F411" s="54" t="s">
        <v>77</v>
      </c>
      <c r="G411" s="66">
        <v>3413.9</v>
      </c>
      <c r="H411" s="67">
        <v>3561.3</v>
      </c>
    </row>
    <row r="412" spans="1:8" ht="37.5" x14ac:dyDescent="0.3">
      <c r="A412" s="24" t="s">
        <v>757</v>
      </c>
      <c r="B412" s="31" t="s">
        <v>659</v>
      </c>
      <c r="C412" s="2" t="s">
        <v>114</v>
      </c>
      <c r="D412" s="2" t="s">
        <v>8</v>
      </c>
      <c r="E412" s="2"/>
      <c r="F412" s="54"/>
      <c r="G412" s="66">
        <f>G413</f>
        <v>456</v>
      </c>
      <c r="H412" s="67">
        <f>H413</f>
        <v>100</v>
      </c>
    </row>
    <row r="413" spans="1:8" ht="56.25" x14ac:dyDescent="0.3">
      <c r="A413" s="14" t="s">
        <v>118</v>
      </c>
      <c r="B413" s="31" t="s">
        <v>659</v>
      </c>
      <c r="C413" s="4" t="s">
        <v>114</v>
      </c>
      <c r="D413" s="4" t="s">
        <v>119</v>
      </c>
      <c r="E413" s="4"/>
      <c r="F413" s="58"/>
      <c r="G413" s="70">
        <f t="shared" ref="G413:H413" si="191">+G414</f>
        <v>456</v>
      </c>
      <c r="H413" s="71">
        <f t="shared" si="191"/>
        <v>100</v>
      </c>
    </row>
    <row r="414" spans="1:8" ht="75" x14ac:dyDescent="0.3">
      <c r="A414" s="5" t="s">
        <v>675</v>
      </c>
      <c r="B414" s="31" t="s">
        <v>659</v>
      </c>
      <c r="C414" s="4" t="s">
        <v>114</v>
      </c>
      <c r="D414" s="4" t="s">
        <v>119</v>
      </c>
      <c r="E414" s="1" t="s">
        <v>120</v>
      </c>
      <c r="F414" s="58"/>
      <c r="G414" s="66">
        <f t="shared" ref="G414:H414" si="192">G415</f>
        <v>456</v>
      </c>
      <c r="H414" s="67">
        <f t="shared" si="192"/>
        <v>100</v>
      </c>
    </row>
    <row r="415" spans="1:8" ht="20.25" x14ac:dyDescent="0.3">
      <c r="A415" s="5" t="s">
        <v>121</v>
      </c>
      <c r="B415" s="31" t="s">
        <v>659</v>
      </c>
      <c r="C415" s="4" t="s">
        <v>114</v>
      </c>
      <c r="D415" s="4" t="s">
        <v>119</v>
      </c>
      <c r="E415" s="4" t="s">
        <v>122</v>
      </c>
      <c r="F415" s="58"/>
      <c r="G415" s="66">
        <f t="shared" ref="G415:H416" si="193">G416</f>
        <v>456</v>
      </c>
      <c r="H415" s="67">
        <f t="shared" si="193"/>
        <v>100</v>
      </c>
    </row>
    <row r="416" spans="1:8" ht="37.5" x14ac:dyDescent="0.3">
      <c r="A416" s="5" t="s">
        <v>123</v>
      </c>
      <c r="B416" s="31" t="s">
        <v>659</v>
      </c>
      <c r="C416" s="4" t="s">
        <v>114</v>
      </c>
      <c r="D416" s="4" t="s">
        <v>119</v>
      </c>
      <c r="E416" s="1" t="s">
        <v>124</v>
      </c>
      <c r="F416" s="58"/>
      <c r="G416" s="66">
        <f t="shared" si="193"/>
        <v>456</v>
      </c>
      <c r="H416" s="67">
        <f t="shared" si="193"/>
        <v>100</v>
      </c>
    </row>
    <row r="417" spans="1:8" ht="37.5" x14ac:dyDescent="0.3">
      <c r="A417" s="20" t="s">
        <v>125</v>
      </c>
      <c r="B417" s="31" t="s">
        <v>659</v>
      </c>
      <c r="C417" s="4" t="s">
        <v>114</v>
      </c>
      <c r="D417" s="4" t="s">
        <v>119</v>
      </c>
      <c r="E417" s="1" t="s">
        <v>126</v>
      </c>
      <c r="F417" s="58"/>
      <c r="G417" s="66">
        <f t="shared" ref="G417:H417" si="194">G418</f>
        <v>456</v>
      </c>
      <c r="H417" s="67">
        <f t="shared" si="194"/>
        <v>100</v>
      </c>
    </row>
    <row r="418" spans="1:8" ht="37.5" x14ac:dyDescent="0.3">
      <c r="A418" s="13" t="s">
        <v>28</v>
      </c>
      <c r="B418" s="31" t="s">
        <v>659</v>
      </c>
      <c r="C418" s="4" t="s">
        <v>114</v>
      </c>
      <c r="D418" s="4" t="s">
        <v>119</v>
      </c>
      <c r="E418" s="1" t="s">
        <v>126</v>
      </c>
      <c r="F418" s="58" t="s">
        <v>29</v>
      </c>
      <c r="G418" s="66">
        <v>456</v>
      </c>
      <c r="H418" s="67">
        <v>100</v>
      </c>
    </row>
    <row r="419" spans="1:8" ht="20.25" x14ac:dyDescent="0.3">
      <c r="A419" s="24" t="s">
        <v>158</v>
      </c>
      <c r="B419" s="31" t="s">
        <v>659</v>
      </c>
      <c r="C419" s="2" t="s">
        <v>22</v>
      </c>
      <c r="D419" s="2" t="s">
        <v>8</v>
      </c>
      <c r="E419" s="2"/>
      <c r="F419" s="54"/>
      <c r="G419" s="66">
        <f>G420+G427+G443</f>
        <v>81489.899999999994</v>
      </c>
      <c r="H419" s="67">
        <f>H420+H427+H443</f>
        <v>77868.100000000006</v>
      </c>
    </row>
    <row r="420" spans="1:8" ht="20.25" x14ac:dyDescent="0.3">
      <c r="A420" s="14" t="s">
        <v>168</v>
      </c>
      <c r="B420" s="31" t="s">
        <v>659</v>
      </c>
      <c r="C420" s="4" t="s">
        <v>22</v>
      </c>
      <c r="D420" s="4" t="s">
        <v>169</v>
      </c>
      <c r="E420" s="4"/>
      <c r="F420" s="58"/>
      <c r="G420" s="70">
        <f t="shared" ref="G420:H420" si="195">G421</f>
        <v>30</v>
      </c>
      <c r="H420" s="71">
        <f t="shared" si="195"/>
        <v>13530</v>
      </c>
    </row>
    <row r="421" spans="1:8" ht="75" x14ac:dyDescent="0.3">
      <c r="A421" s="13" t="s">
        <v>103</v>
      </c>
      <c r="B421" s="31" t="s">
        <v>659</v>
      </c>
      <c r="C421" s="4" t="s">
        <v>22</v>
      </c>
      <c r="D421" s="4" t="s">
        <v>169</v>
      </c>
      <c r="E421" s="4" t="s">
        <v>104</v>
      </c>
      <c r="F421" s="58"/>
      <c r="G421" s="70">
        <f t="shared" ref="G421:H423" si="196">G422</f>
        <v>30</v>
      </c>
      <c r="H421" s="71">
        <f t="shared" si="196"/>
        <v>13530</v>
      </c>
    </row>
    <row r="422" spans="1:8" ht="37.5" x14ac:dyDescent="0.3">
      <c r="A422" s="13" t="s">
        <v>170</v>
      </c>
      <c r="B422" s="31" t="s">
        <v>659</v>
      </c>
      <c r="C422" s="4" t="s">
        <v>22</v>
      </c>
      <c r="D422" s="4" t="s">
        <v>169</v>
      </c>
      <c r="E422" s="4" t="s">
        <v>171</v>
      </c>
      <c r="F422" s="58" t="s">
        <v>15</v>
      </c>
      <c r="G422" s="70">
        <f t="shared" si="196"/>
        <v>30</v>
      </c>
      <c r="H422" s="71">
        <f t="shared" si="196"/>
        <v>13530</v>
      </c>
    </row>
    <row r="423" spans="1:8" ht="37.5" x14ac:dyDescent="0.3">
      <c r="A423" s="13" t="s">
        <v>105</v>
      </c>
      <c r="B423" s="31" t="s">
        <v>659</v>
      </c>
      <c r="C423" s="4" t="s">
        <v>22</v>
      </c>
      <c r="D423" s="4" t="s">
        <v>169</v>
      </c>
      <c r="E423" s="4" t="s">
        <v>106</v>
      </c>
      <c r="F423" s="58" t="s">
        <v>15</v>
      </c>
      <c r="G423" s="70">
        <f t="shared" si="196"/>
        <v>30</v>
      </c>
      <c r="H423" s="71">
        <f t="shared" si="196"/>
        <v>13530</v>
      </c>
    </row>
    <row r="424" spans="1:8" ht="37.5" x14ac:dyDescent="0.3">
      <c r="A424" s="13" t="s">
        <v>172</v>
      </c>
      <c r="B424" s="31" t="s">
        <v>659</v>
      </c>
      <c r="C424" s="4" t="s">
        <v>22</v>
      </c>
      <c r="D424" s="4" t="s">
        <v>169</v>
      </c>
      <c r="E424" s="4" t="s">
        <v>173</v>
      </c>
      <c r="F424" s="58" t="s">
        <v>15</v>
      </c>
      <c r="G424" s="70">
        <f t="shared" ref="G424:H424" si="197">G425+G426</f>
        <v>30</v>
      </c>
      <c r="H424" s="71">
        <f t="shared" si="197"/>
        <v>13530</v>
      </c>
    </row>
    <row r="425" spans="1:8" ht="37.5" x14ac:dyDescent="0.3">
      <c r="A425" s="13" t="s">
        <v>28</v>
      </c>
      <c r="B425" s="31" t="s">
        <v>659</v>
      </c>
      <c r="C425" s="2" t="s">
        <v>22</v>
      </c>
      <c r="D425" s="2" t="s">
        <v>169</v>
      </c>
      <c r="E425" s="2" t="s">
        <v>173</v>
      </c>
      <c r="F425" s="54" t="s">
        <v>29</v>
      </c>
      <c r="G425" s="70">
        <v>30</v>
      </c>
      <c r="H425" s="67">
        <v>30</v>
      </c>
    </row>
    <row r="426" spans="1:8" ht="20.25" x14ac:dyDescent="0.3">
      <c r="A426" s="13" t="s">
        <v>34</v>
      </c>
      <c r="B426" s="31" t="s">
        <v>659</v>
      </c>
      <c r="C426" s="2" t="s">
        <v>22</v>
      </c>
      <c r="D426" s="2" t="s">
        <v>169</v>
      </c>
      <c r="E426" s="2" t="s">
        <v>173</v>
      </c>
      <c r="F426" s="54" t="s">
        <v>35</v>
      </c>
      <c r="G426" s="66">
        <v>0</v>
      </c>
      <c r="H426" s="67">
        <v>13500</v>
      </c>
    </row>
    <row r="427" spans="1:8" ht="20.25" x14ac:dyDescent="0.3">
      <c r="A427" s="14" t="s">
        <v>174</v>
      </c>
      <c r="B427" s="31" t="s">
        <v>659</v>
      </c>
      <c r="C427" s="4" t="s">
        <v>22</v>
      </c>
      <c r="D427" s="4" t="s">
        <v>175</v>
      </c>
      <c r="E427" s="4"/>
      <c r="F427" s="58"/>
      <c r="G427" s="70">
        <f t="shared" ref="G427:H429" si="198">G428</f>
        <v>25541.399999999998</v>
      </c>
      <c r="H427" s="71">
        <f t="shared" si="198"/>
        <v>15063.6</v>
      </c>
    </row>
    <row r="428" spans="1:8" ht="59.25" customHeight="1" x14ac:dyDescent="0.3">
      <c r="A428" s="5" t="s">
        <v>176</v>
      </c>
      <c r="B428" s="31" t="s">
        <v>659</v>
      </c>
      <c r="C428" s="2" t="s">
        <v>22</v>
      </c>
      <c r="D428" s="2" t="s">
        <v>175</v>
      </c>
      <c r="E428" s="2" t="s">
        <v>177</v>
      </c>
      <c r="F428" s="54"/>
      <c r="G428" s="70">
        <f t="shared" si="198"/>
        <v>25541.399999999998</v>
      </c>
      <c r="H428" s="71">
        <f t="shared" si="198"/>
        <v>15063.6</v>
      </c>
    </row>
    <row r="429" spans="1:8" ht="20.25" x14ac:dyDescent="0.3">
      <c r="A429" s="5" t="s">
        <v>178</v>
      </c>
      <c r="B429" s="31" t="s">
        <v>659</v>
      </c>
      <c r="C429" s="2" t="s">
        <v>22</v>
      </c>
      <c r="D429" s="2" t="s">
        <v>175</v>
      </c>
      <c r="E429" s="2" t="s">
        <v>179</v>
      </c>
      <c r="F429" s="54"/>
      <c r="G429" s="70">
        <f t="shared" si="198"/>
        <v>25541.399999999998</v>
      </c>
      <c r="H429" s="71">
        <f t="shared" si="198"/>
        <v>15063.6</v>
      </c>
    </row>
    <row r="430" spans="1:8" ht="20.25" x14ac:dyDescent="0.3">
      <c r="A430" s="5" t="s">
        <v>180</v>
      </c>
      <c r="B430" s="31" t="s">
        <v>659</v>
      </c>
      <c r="C430" s="2" t="s">
        <v>22</v>
      </c>
      <c r="D430" s="2" t="s">
        <v>175</v>
      </c>
      <c r="E430" s="2" t="s">
        <v>181</v>
      </c>
      <c r="F430" s="54"/>
      <c r="G430" s="70">
        <f>G431+G441+G434+G439</f>
        <v>25541.399999999998</v>
      </c>
      <c r="H430" s="71">
        <f>H431+H441+H434+H439</f>
        <v>15063.6</v>
      </c>
    </row>
    <row r="431" spans="1:8" ht="20.25" x14ac:dyDescent="0.3">
      <c r="A431" s="5" t="s">
        <v>361</v>
      </c>
      <c r="B431" s="31" t="s">
        <v>659</v>
      </c>
      <c r="C431" s="2" t="s">
        <v>22</v>
      </c>
      <c r="D431" s="2" t="s">
        <v>175</v>
      </c>
      <c r="E431" s="2" t="s">
        <v>362</v>
      </c>
      <c r="F431" s="54"/>
      <c r="G431" s="70">
        <f>+G432</f>
        <v>100</v>
      </c>
      <c r="H431" s="71">
        <f>+H432</f>
        <v>0</v>
      </c>
    </row>
    <row r="432" spans="1:8" ht="37.5" x14ac:dyDescent="0.3">
      <c r="A432" s="5" t="s">
        <v>363</v>
      </c>
      <c r="B432" s="31" t="s">
        <v>659</v>
      </c>
      <c r="C432" s="2" t="s">
        <v>22</v>
      </c>
      <c r="D432" s="2" t="s">
        <v>175</v>
      </c>
      <c r="E432" s="4" t="s">
        <v>364</v>
      </c>
      <c r="F432" s="54"/>
      <c r="G432" s="66">
        <f t="shared" ref="G432:H432" si="199">+G433</f>
        <v>100</v>
      </c>
      <c r="H432" s="67">
        <f t="shared" si="199"/>
        <v>0</v>
      </c>
    </row>
    <row r="433" spans="1:8" ht="37.5" x14ac:dyDescent="0.3">
      <c r="A433" s="13" t="s">
        <v>28</v>
      </c>
      <c r="B433" s="31" t="s">
        <v>659</v>
      </c>
      <c r="C433" s="2" t="s">
        <v>22</v>
      </c>
      <c r="D433" s="2" t="s">
        <v>175</v>
      </c>
      <c r="E433" s="2" t="s">
        <v>364</v>
      </c>
      <c r="F433" s="54" t="s">
        <v>29</v>
      </c>
      <c r="G433" s="70">
        <v>100</v>
      </c>
      <c r="H433" s="67">
        <v>0</v>
      </c>
    </row>
    <row r="434" spans="1:8" ht="37.5" x14ac:dyDescent="0.3">
      <c r="A434" s="5" t="s">
        <v>182</v>
      </c>
      <c r="B434" s="31" t="s">
        <v>659</v>
      </c>
      <c r="C434" s="2" t="s">
        <v>22</v>
      </c>
      <c r="D434" s="2" t="s">
        <v>175</v>
      </c>
      <c r="E434" s="2" t="s">
        <v>183</v>
      </c>
      <c r="F434" s="54"/>
      <c r="G434" s="70">
        <f t="shared" ref="G434:H434" si="200">G435+G437</f>
        <v>3860</v>
      </c>
      <c r="H434" s="71">
        <f t="shared" si="200"/>
        <v>3860</v>
      </c>
    </row>
    <row r="435" spans="1:8" ht="37.5" x14ac:dyDescent="0.3">
      <c r="A435" s="5" t="s">
        <v>367</v>
      </c>
      <c r="B435" s="31" t="s">
        <v>659</v>
      </c>
      <c r="C435" s="2" t="s">
        <v>22</v>
      </c>
      <c r="D435" s="2" t="s">
        <v>175</v>
      </c>
      <c r="E435" s="4" t="s">
        <v>368</v>
      </c>
      <c r="F435" s="54"/>
      <c r="G435" s="66">
        <f t="shared" ref="G435:H435" si="201">+G436</f>
        <v>3460</v>
      </c>
      <c r="H435" s="67">
        <f t="shared" si="201"/>
        <v>3460</v>
      </c>
    </row>
    <row r="436" spans="1:8" ht="75" x14ac:dyDescent="0.3">
      <c r="A436" s="13" t="s">
        <v>221</v>
      </c>
      <c r="B436" s="31" t="s">
        <v>659</v>
      </c>
      <c r="C436" s="2" t="s">
        <v>22</v>
      </c>
      <c r="D436" s="2" t="s">
        <v>175</v>
      </c>
      <c r="E436" s="2" t="s">
        <v>368</v>
      </c>
      <c r="F436" s="54" t="s">
        <v>143</v>
      </c>
      <c r="G436" s="70">
        <v>3460</v>
      </c>
      <c r="H436" s="67">
        <v>3460</v>
      </c>
    </row>
    <row r="437" spans="1:8" ht="20.25" x14ac:dyDescent="0.3">
      <c r="A437" s="5" t="s">
        <v>184</v>
      </c>
      <c r="B437" s="31" t="s">
        <v>659</v>
      </c>
      <c r="C437" s="2" t="s">
        <v>22</v>
      </c>
      <c r="D437" s="2" t="s">
        <v>175</v>
      </c>
      <c r="E437" s="4" t="s">
        <v>185</v>
      </c>
      <c r="F437" s="54"/>
      <c r="G437" s="66">
        <f t="shared" ref="G437:H437" si="202">+G438</f>
        <v>400</v>
      </c>
      <c r="H437" s="67">
        <f t="shared" si="202"/>
        <v>400</v>
      </c>
    </row>
    <row r="438" spans="1:8" ht="37.5" x14ac:dyDescent="0.3">
      <c r="A438" s="13" t="s">
        <v>28</v>
      </c>
      <c r="B438" s="31" t="s">
        <v>659</v>
      </c>
      <c r="C438" s="2" t="s">
        <v>22</v>
      </c>
      <c r="D438" s="2" t="s">
        <v>175</v>
      </c>
      <c r="E438" s="2" t="s">
        <v>185</v>
      </c>
      <c r="F438" s="54" t="s">
        <v>29</v>
      </c>
      <c r="G438" s="70">
        <v>400</v>
      </c>
      <c r="H438" s="67">
        <v>400</v>
      </c>
    </row>
    <row r="439" spans="1:8" ht="37.5" x14ac:dyDescent="0.3">
      <c r="A439" s="5" t="s">
        <v>369</v>
      </c>
      <c r="B439" s="31" t="s">
        <v>659</v>
      </c>
      <c r="C439" s="2" t="s">
        <v>22</v>
      </c>
      <c r="D439" s="2" t="s">
        <v>175</v>
      </c>
      <c r="E439" s="4" t="s">
        <v>370</v>
      </c>
      <c r="F439" s="54"/>
      <c r="G439" s="66">
        <f t="shared" ref="G439:H439" si="203">G440</f>
        <v>1010.1</v>
      </c>
      <c r="H439" s="67">
        <f t="shared" si="203"/>
        <v>1010.1</v>
      </c>
    </row>
    <row r="440" spans="1:8" ht="37.5" x14ac:dyDescent="0.3">
      <c r="A440" s="13" t="s">
        <v>28</v>
      </c>
      <c r="B440" s="31" t="s">
        <v>659</v>
      </c>
      <c r="C440" s="2" t="s">
        <v>22</v>
      </c>
      <c r="D440" s="2" t="s">
        <v>175</v>
      </c>
      <c r="E440" s="2" t="s">
        <v>370</v>
      </c>
      <c r="F440" s="54" t="s">
        <v>29</v>
      </c>
      <c r="G440" s="66">
        <v>1010.1</v>
      </c>
      <c r="H440" s="67">
        <v>1010.1</v>
      </c>
    </row>
    <row r="441" spans="1:8" ht="56.25" x14ac:dyDescent="0.3">
      <c r="A441" s="5" t="s">
        <v>365</v>
      </c>
      <c r="B441" s="31" t="s">
        <v>659</v>
      </c>
      <c r="C441" s="2" t="s">
        <v>22</v>
      </c>
      <c r="D441" s="2" t="s">
        <v>175</v>
      </c>
      <c r="E441" s="4" t="s">
        <v>366</v>
      </c>
      <c r="F441" s="54"/>
      <c r="G441" s="66">
        <f t="shared" ref="G441:H441" si="204">+G442</f>
        <v>20571.3</v>
      </c>
      <c r="H441" s="67">
        <f t="shared" si="204"/>
        <v>10193.5</v>
      </c>
    </row>
    <row r="442" spans="1:8" ht="37.5" x14ac:dyDescent="0.3">
      <c r="A442" s="13" t="s">
        <v>28</v>
      </c>
      <c r="B442" s="31" t="s">
        <v>659</v>
      </c>
      <c r="C442" s="2" t="s">
        <v>22</v>
      </c>
      <c r="D442" s="2" t="s">
        <v>175</v>
      </c>
      <c r="E442" s="2" t="s">
        <v>366</v>
      </c>
      <c r="F442" s="54" t="s">
        <v>29</v>
      </c>
      <c r="G442" s="66">
        <v>20571.3</v>
      </c>
      <c r="H442" s="67">
        <v>10193.5</v>
      </c>
    </row>
    <row r="443" spans="1:8" ht="20.25" x14ac:dyDescent="0.3">
      <c r="A443" s="17" t="s">
        <v>186</v>
      </c>
      <c r="B443" s="31" t="s">
        <v>659</v>
      </c>
      <c r="C443" s="2" t="s">
        <v>22</v>
      </c>
      <c r="D443" s="2" t="s">
        <v>187</v>
      </c>
      <c r="E443" s="2"/>
      <c r="F443" s="54"/>
      <c r="G443" s="70">
        <f t="shared" ref="G443:H443" si="205">G444</f>
        <v>55918.5</v>
      </c>
      <c r="H443" s="71">
        <f t="shared" si="205"/>
        <v>49274.5</v>
      </c>
    </row>
    <row r="444" spans="1:8" ht="57" customHeight="1" x14ac:dyDescent="0.3">
      <c r="A444" s="5" t="s">
        <v>176</v>
      </c>
      <c r="B444" s="31" t="s">
        <v>659</v>
      </c>
      <c r="C444" s="2" t="s">
        <v>22</v>
      </c>
      <c r="D444" s="2" t="s">
        <v>187</v>
      </c>
      <c r="E444" s="2" t="s">
        <v>177</v>
      </c>
      <c r="F444" s="54"/>
      <c r="G444" s="70">
        <f t="shared" ref="G444:H444" si="206">G445</f>
        <v>55918.5</v>
      </c>
      <c r="H444" s="71">
        <f t="shared" si="206"/>
        <v>49274.5</v>
      </c>
    </row>
    <row r="445" spans="1:8" ht="20.25" x14ac:dyDescent="0.3">
      <c r="A445" s="5" t="s">
        <v>188</v>
      </c>
      <c r="B445" s="31" t="s">
        <v>659</v>
      </c>
      <c r="C445" s="2" t="s">
        <v>22</v>
      </c>
      <c r="D445" s="2" t="s">
        <v>187</v>
      </c>
      <c r="E445" s="2" t="s">
        <v>189</v>
      </c>
      <c r="F445" s="54"/>
      <c r="G445" s="70">
        <f>G446+G449</f>
        <v>55918.5</v>
      </c>
      <c r="H445" s="71">
        <f>H446+H449</f>
        <v>49274.5</v>
      </c>
    </row>
    <row r="446" spans="1:8" ht="37.5" x14ac:dyDescent="0.3">
      <c r="A446" s="5" t="s">
        <v>190</v>
      </c>
      <c r="B446" s="31" t="s">
        <v>659</v>
      </c>
      <c r="C446" s="2" t="s">
        <v>22</v>
      </c>
      <c r="D446" s="2" t="s">
        <v>187</v>
      </c>
      <c r="E446" s="2" t="s">
        <v>191</v>
      </c>
      <c r="F446" s="54"/>
      <c r="G446" s="70">
        <f>G447</f>
        <v>7000</v>
      </c>
      <c r="H446" s="71">
        <f>H447</f>
        <v>0</v>
      </c>
    </row>
    <row r="447" spans="1:8" ht="56.25" x14ac:dyDescent="0.3">
      <c r="A447" s="5" t="s">
        <v>192</v>
      </c>
      <c r="B447" s="31" t="s">
        <v>659</v>
      </c>
      <c r="C447" s="2" t="s">
        <v>22</v>
      </c>
      <c r="D447" s="2" t="s">
        <v>187</v>
      </c>
      <c r="E447" s="2" t="s">
        <v>193</v>
      </c>
      <c r="F447" s="54"/>
      <c r="G447" s="70">
        <f t="shared" ref="G447:H447" si="207">G448</f>
        <v>7000</v>
      </c>
      <c r="H447" s="71">
        <f t="shared" si="207"/>
        <v>0</v>
      </c>
    </row>
    <row r="448" spans="1:8" ht="37.5" x14ac:dyDescent="0.3">
      <c r="A448" s="13" t="s">
        <v>28</v>
      </c>
      <c r="B448" s="31" t="s">
        <v>659</v>
      </c>
      <c r="C448" s="2" t="s">
        <v>22</v>
      </c>
      <c r="D448" s="2" t="s">
        <v>187</v>
      </c>
      <c r="E448" s="2" t="s">
        <v>193</v>
      </c>
      <c r="F448" s="54" t="s">
        <v>29</v>
      </c>
      <c r="G448" s="70">
        <v>7000</v>
      </c>
      <c r="H448" s="67">
        <v>0</v>
      </c>
    </row>
    <row r="449" spans="1:8" ht="20.25" x14ac:dyDescent="0.3">
      <c r="A449" s="5" t="s">
        <v>194</v>
      </c>
      <c r="B449" s="31" t="s">
        <v>659</v>
      </c>
      <c r="C449" s="2" t="s">
        <v>22</v>
      </c>
      <c r="D449" s="2" t="s">
        <v>187</v>
      </c>
      <c r="E449" s="2" t="s">
        <v>195</v>
      </c>
      <c r="F449" s="54"/>
      <c r="G449" s="70">
        <f t="shared" ref="G449:H449" si="208">G450+G452+G454</f>
        <v>48918.5</v>
      </c>
      <c r="H449" s="71">
        <f t="shared" si="208"/>
        <v>49274.5</v>
      </c>
    </row>
    <row r="450" spans="1:8" ht="37.5" x14ac:dyDescent="0.3">
      <c r="A450" s="5" t="s">
        <v>196</v>
      </c>
      <c r="B450" s="31" t="s">
        <v>659</v>
      </c>
      <c r="C450" s="2" t="s">
        <v>22</v>
      </c>
      <c r="D450" s="2" t="s">
        <v>187</v>
      </c>
      <c r="E450" s="2" t="s">
        <v>197</v>
      </c>
      <c r="F450" s="54"/>
      <c r="G450" s="70">
        <f t="shared" ref="G450:H450" si="209">G451</f>
        <v>34147.599999999999</v>
      </c>
      <c r="H450" s="71">
        <f t="shared" si="209"/>
        <v>34503.599999999999</v>
      </c>
    </row>
    <row r="451" spans="1:8" ht="37.5" x14ac:dyDescent="0.3">
      <c r="A451" s="13" t="s">
        <v>28</v>
      </c>
      <c r="B451" s="31" t="s">
        <v>659</v>
      </c>
      <c r="C451" s="2" t="s">
        <v>22</v>
      </c>
      <c r="D451" s="2" t="s">
        <v>187</v>
      </c>
      <c r="E451" s="2" t="s">
        <v>197</v>
      </c>
      <c r="F451" s="54" t="s">
        <v>29</v>
      </c>
      <c r="G451" s="66">
        <v>34147.599999999999</v>
      </c>
      <c r="H451" s="67">
        <v>34503.599999999999</v>
      </c>
    </row>
    <row r="452" spans="1:8" ht="37.5" x14ac:dyDescent="0.3">
      <c r="A452" s="5" t="s">
        <v>371</v>
      </c>
      <c r="B452" s="31" t="s">
        <v>659</v>
      </c>
      <c r="C452" s="2" t="s">
        <v>22</v>
      </c>
      <c r="D452" s="2" t="s">
        <v>187</v>
      </c>
      <c r="E452" s="2" t="s">
        <v>372</v>
      </c>
      <c r="F452" s="54"/>
      <c r="G452" s="70">
        <f t="shared" ref="G452:H452" si="210">G453</f>
        <v>11676.300000000001</v>
      </c>
      <c r="H452" s="71">
        <f t="shared" si="210"/>
        <v>11676.300000000001</v>
      </c>
    </row>
    <row r="453" spans="1:8" ht="37.5" x14ac:dyDescent="0.3">
      <c r="A453" s="13" t="s">
        <v>28</v>
      </c>
      <c r="B453" s="31" t="s">
        <v>659</v>
      </c>
      <c r="C453" s="2" t="s">
        <v>22</v>
      </c>
      <c r="D453" s="2" t="s">
        <v>187</v>
      </c>
      <c r="E453" s="2" t="s">
        <v>372</v>
      </c>
      <c r="F453" s="54" t="s">
        <v>29</v>
      </c>
      <c r="G453" s="66">
        <v>11676.300000000001</v>
      </c>
      <c r="H453" s="67">
        <v>11676.300000000001</v>
      </c>
    </row>
    <row r="454" spans="1:8" ht="56.25" x14ac:dyDescent="0.3">
      <c r="A454" s="5" t="s">
        <v>373</v>
      </c>
      <c r="B454" s="31" t="s">
        <v>659</v>
      </c>
      <c r="C454" s="2" t="s">
        <v>22</v>
      </c>
      <c r="D454" s="2" t="s">
        <v>187</v>
      </c>
      <c r="E454" s="2" t="s">
        <v>374</v>
      </c>
      <c r="F454" s="54"/>
      <c r="G454" s="70">
        <f t="shared" ref="G454:H454" si="211">G455</f>
        <v>3094.6000000000004</v>
      </c>
      <c r="H454" s="71">
        <f t="shared" si="211"/>
        <v>3094.6000000000004</v>
      </c>
    </row>
    <row r="455" spans="1:8" ht="37.5" x14ac:dyDescent="0.3">
      <c r="A455" s="13" t="s">
        <v>28</v>
      </c>
      <c r="B455" s="31" t="s">
        <v>659</v>
      </c>
      <c r="C455" s="2" t="s">
        <v>22</v>
      </c>
      <c r="D455" s="2" t="s">
        <v>187</v>
      </c>
      <c r="E455" s="2" t="s">
        <v>374</v>
      </c>
      <c r="F455" s="54" t="s">
        <v>29</v>
      </c>
      <c r="G455" s="66">
        <v>3094.6000000000004</v>
      </c>
      <c r="H455" s="67">
        <v>3094.6000000000004</v>
      </c>
    </row>
    <row r="456" spans="1:8" ht="20.25" x14ac:dyDescent="0.3">
      <c r="A456" s="24" t="s">
        <v>228</v>
      </c>
      <c r="B456" s="31" t="s">
        <v>659</v>
      </c>
      <c r="C456" s="2" t="s">
        <v>45</v>
      </c>
      <c r="D456" s="2" t="s">
        <v>8</v>
      </c>
      <c r="E456" s="2"/>
      <c r="F456" s="54"/>
      <c r="G456" s="66">
        <f>G457+G463+G474+G501</f>
        <v>77183.099999999991</v>
      </c>
      <c r="H456" s="67">
        <f>H457+H463+H474+H501</f>
        <v>90447.4</v>
      </c>
    </row>
    <row r="457" spans="1:8" ht="20.25" x14ac:dyDescent="0.3">
      <c r="A457" s="17" t="s">
        <v>334</v>
      </c>
      <c r="B457" s="31" t="s">
        <v>659</v>
      </c>
      <c r="C457" s="2" t="s">
        <v>45</v>
      </c>
      <c r="D457" s="2" t="s">
        <v>7</v>
      </c>
      <c r="E457" s="2"/>
      <c r="F457" s="54"/>
      <c r="G457" s="72">
        <f t="shared" ref="G457:H457" si="212">+G458</f>
        <v>5000</v>
      </c>
      <c r="H457" s="73">
        <f t="shared" si="212"/>
        <v>5000</v>
      </c>
    </row>
    <row r="458" spans="1:8" ht="56.25" x14ac:dyDescent="0.3">
      <c r="A458" s="13" t="s">
        <v>230</v>
      </c>
      <c r="B458" s="31" t="s">
        <v>659</v>
      </c>
      <c r="C458" s="4" t="s">
        <v>45</v>
      </c>
      <c r="D458" s="4" t="s">
        <v>7</v>
      </c>
      <c r="E458" s="4" t="s">
        <v>231</v>
      </c>
      <c r="F458" s="58"/>
      <c r="G458" s="70">
        <f>G459</f>
        <v>5000</v>
      </c>
      <c r="H458" s="71">
        <f>H459</f>
        <v>5000</v>
      </c>
    </row>
    <row r="459" spans="1:8" ht="24" customHeight="1" x14ac:dyDescent="0.3">
      <c r="A459" s="13" t="s">
        <v>375</v>
      </c>
      <c r="B459" s="31" t="s">
        <v>659</v>
      </c>
      <c r="C459" s="4" t="s">
        <v>45</v>
      </c>
      <c r="D459" s="4" t="s">
        <v>7</v>
      </c>
      <c r="E459" s="4" t="s">
        <v>376</v>
      </c>
      <c r="F459" s="58" t="s">
        <v>15</v>
      </c>
      <c r="G459" s="70">
        <f t="shared" ref="G459:H461" si="213">G460</f>
        <v>5000</v>
      </c>
      <c r="H459" s="71">
        <f t="shared" si="213"/>
        <v>5000</v>
      </c>
    </row>
    <row r="460" spans="1:8" ht="37.5" x14ac:dyDescent="0.3">
      <c r="A460" s="13" t="s">
        <v>190</v>
      </c>
      <c r="B460" s="31" t="s">
        <v>659</v>
      </c>
      <c r="C460" s="4" t="s">
        <v>45</v>
      </c>
      <c r="D460" s="4" t="s">
        <v>7</v>
      </c>
      <c r="E460" s="4" t="s">
        <v>377</v>
      </c>
      <c r="F460" s="58" t="s">
        <v>15</v>
      </c>
      <c r="G460" s="70">
        <f t="shared" si="213"/>
        <v>5000</v>
      </c>
      <c r="H460" s="71">
        <f t="shared" si="213"/>
        <v>5000</v>
      </c>
    </row>
    <row r="461" spans="1:8" ht="26.25" customHeight="1" x14ac:dyDescent="0.3">
      <c r="A461" s="13" t="s">
        <v>378</v>
      </c>
      <c r="B461" s="31" t="s">
        <v>659</v>
      </c>
      <c r="C461" s="2" t="s">
        <v>45</v>
      </c>
      <c r="D461" s="2" t="s">
        <v>7</v>
      </c>
      <c r="E461" s="7" t="s">
        <v>379</v>
      </c>
      <c r="F461" s="54"/>
      <c r="G461" s="70">
        <f t="shared" si="213"/>
        <v>5000</v>
      </c>
      <c r="H461" s="71">
        <f t="shared" si="213"/>
        <v>5000</v>
      </c>
    </row>
    <row r="462" spans="1:8" ht="37.5" x14ac:dyDescent="0.3">
      <c r="A462" s="13" t="s">
        <v>28</v>
      </c>
      <c r="B462" s="31" t="s">
        <v>659</v>
      </c>
      <c r="C462" s="2" t="s">
        <v>45</v>
      </c>
      <c r="D462" s="2" t="s">
        <v>7</v>
      </c>
      <c r="E462" s="7" t="s">
        <v>379</v>
      </c>
      <c r="F462" s="54" t="s">
        <v>29</v>
      </c>
      <c r="G462" s="70">
        <v>5000</v>
      </c>
      <c r="H462" s="67">
        <v>5000</v>
      </c>
    </row>
    <row r="463" spans="1:8" ht="20.25" x14ac:dyDescent="0.3">
      <c r="A463" s="17" t="s">
        <v>229</v>
      </c>
      <c r="B463" s="31" t="s">
        <v>659</v>
      </c>
      <c r="C463" s="2" t="s">
        <v>45</v>
      </c>
      <c r="D463" s="2" t="s">
        <v>10</v>
      </c>
      <c r="E463" s="2"/>
      <c r="F463" s="54"/>
      <c r="G463" s="66">
        <f t="shared" ref="G463:H463" si="214">+G464</f>
        <v>6604.8</v>
      </c>
      <c r="H463" s="67">
        <f t="shared" si="214"/>
        <v>9214.7999999999993</v>
      </c>
    </row>
    <row r="464" spans="1:8" ht="56.25" x14ac:dyDescent="0.3">
      <c r="A464" s="5" t="s">
        <v>230</v>
      </c>
      <c r="B464" s="31" t="s">
        <v>659</v>
      </c>
      <c r="C464" s="2" t="s">
        <v>45</v>
      </c>
      <c r="D464" s="2" t="s">
        <v>10</v>
      </c>
      <c r="E464" s="2" t="s">
        <v>231</v>
      </c>
      <c r="F464" s="54"/>
      <c r="G464" s="66">
        <f t="shared" ref="G464:H464" si="215">G465</f>
        <v>6604.8</v>
      </c>
      <c r="H464" s="67">
        <f t="shared" si="215"/>
        <v>9214.7999999999993</v>
      </c>
    </row>
    <row r="465" spans="1:8" ht="37.5" x14ac:dyDescent="0.3">
      <c r="A465" s="5" t="s">
        <v>232</v>
      </c>
      <c r="B465" s="31" t="s">
        <v>659</v>
      </c>
      <c r="C465" s="2" t="s">
        <v>45</v>
      </c>
      <c r="D465" s="2" t="s">
        <v>10</v>
      </c>
      <c r="E465" s="2" t="s">
        <v>233</v>
      </c>
      <c r="F465" s="54"/>
      <c r="G465" s="66">
        <f>G466+G471</f>
        <v>6604.8</v>
      </c>
      <c r="H465" s="67">
        <f>H466+H471</f>
        <v>9214.7999999999993</v>
      </c>
    </row>
    <row r="466" spans="1:8" ht="37.5" x14ac:dyDescent="0.3">
      <c r="A466" s="5" t="s">
        <v>190</v>
      </c>
      <c r="B466" s="31" t="s">
        <v>659</v>
      </c>
      <c r="C466" s="2" t="s">
        <v>45</v>
      </c>
      <c r="D466" s="2" t="s">
        <v>10</v>
      </c>
      <c r="E466" s="2" t="s">
        <v>380</v>
      </c>
      <c r="F466" s="54"/>
      <c r="G466" s="70">
        <f>G467+G469</f>
        <v>3604.8</v>
      </c>
      <c r="H466" s="71">
        <f t="shared" ref="H466" si="216">H467+H469</f>
        <v>6214.8</v>
      </c>
    </row>
    <row r="467" spans="1:8" ht="37.5" x14ac:dyDescent="0.3">
      <c r="A467" s="5" t="s">
        <v>381</v>
      </c>
      <c r="B467" s="31" t="s">
        <v>659</v>
      </c>
      <c r="C467" s="2" t="s">
        <v>45</v>
      </c>
      <c r="D467" s="2" t="s">
        <v>10</v>
      </c>
      <c r="E467" s="2" t="s">
        <v>382</v>
      </c>
      <c r="F467" s="54"/>
      <c r="G467" s="70">
        <f t="shared" ref="G467:H469" si="217">G468</f>
        <v>3168.1000000000004</v>
      </c>
      <c r="H467" s="71">
        <f t="shared" si="217"/>
        <v>4527.3</v>
      </c>
    </row>
    <row r="468" spans="1:8" ht="37.5" x14ac:dyDescent="0.3">
      <c r="A468" s="13" t="s">
        <v>28</v>
      </c>
      <c r="B468" s="31" t="s">
        <v>659</v>
      </c>
      <c r="C468" s="2" t="s">
        <v>45</v>
      </c>
      <c r="D468" s="2" t="s">
        <v>10</v>
      </c>
      <c r="E468" s="2" t="s">
        <v>382</v>
      </c>
      <c r="F468" s="54" t="s">
        <v>29</v>
      </c>
      <c r="G468" s="66">
        <v>3168.1000000000004</v>
      </c>
      <c r="H468" s="67">
        <v>4527.3</v>
      </c>
    </row>
    <row r="469" spans="1:8" ht="37.5" x14ac:dyDescent="0.3">
      <c r="A469" s="37" t="s">
        <v>788</v>
      </c>
      <c r="B469" s="31" t="s">
        <v>659</v>
      </c>
      <c r="C469" s="2" t="s">
        <v>45</v>
      </c>
      <c r="D469" s="2" t="s">
        <v>10</v>
      </c>
      <c r="E469" s="2" t="s">
        <v>789</v>
      </c>
      <c r="F469" s="54"/>
      <c r="G469" s="70">
        <f t="shared" si="217"/>
        <v>436.7</v>
      </c>
      <c r="H469" s="71">
        <f t="shared" si="217"/>
        <v>1687.5</v>
      </c>
    </row>
    <row r="470" spans="1:8" ht="20.25" x14ac:dyDescent="0.3">
      <c r="A470" s="13" t="s">
        <v>787</v>
      </c>
      <c r="B470" s="31" t="s">
        <v>659</v>
      </c>
      <c r="C470" s="2" t="s">
        <v>45</v>
      </c>
      <c r="D470" s="2" t="s">
        <v>10</v>
      </c>
      <c r="E470" s="2" t="s">
        <v>789</v>
      </c>
      <c r="F470" s="54" t="s">
        <v>786</v>
      </c>
      <c r="G470" s="66">
        <v>436.7</v>
      </c>
      <c r="H470" s="67">
        <v>1687.5</v>
      </c>
    </row>
    <row r="471" spans="1:8" ht="20.25" x14ac:dyDescent="0.3">
      <c r="A471" s="26" t="s">
        <v>383</v>
      </c>
      <c r="B471" s="31" t="s">
        <v>659</v>
      </c>
      <c r="C471" s="2" t="s">
        <v>45</v>
      </c>
      <c r="D471" s="2" t="s">
        <v>10</v>
      </c>
      <c r="E471" s="2" t="s">
        <v>384</v>
      </c>
      <c r="F471" s="54"/>
      <c r="G471" s="70">
        <f>+G472</f>
        <v>3000</v>
      </c>
      <c r="H471" s="71">
        <f>+H472</f>
        <v>3000</v>
      </c>
    </row>
    <row r="472" spans="1:8" ht="37.5" x14ac:dyDescent="0.3">
      <c r="A472" s="26" t="s">
        <v>719</v>
      </c>
      <c r="B472" s="31" t="s">
        <v>659</v>
      </c>
      <c r="C472" s="2" t="s">
        <v>45</v>
      </c>
      <c r="D472" s="2" t="s">
        <v>10</v>
      </c>
      <c r="E472" s="2" t="s">
        <v>718</v>
      </c>
      <c r="F472" s="54"/>
      <c r="G472" s="70">
        <f t="shared" ref="G472:H472" si="218">G473</f>
        <v>3000</v>
      </c>
      <c r="H472" s="71">
        <f t="shared" si="218"/>
        <v>3000</v>
      </c>
    </row>
    <row r="473" spans="1:8" ht="75" x14ac:dyDescent="0.3">
      <c r="A473" s="13" t="s">
        <v>221</v>
      </c>
      <c r="B473" s="31" t="s">
        <v>659</v>
      </c>
      <c r="C473" s="2" t="s">
        <v>45</v>
      </c>
      <c r="D473" s="2" t="s">
        <v>10</v>
      </c>
      <c r="E473" s="2" t="s">
        <v>718</v>
      </c>
      <c r="F473" s="54" t="s">
        <v>143</v>
      </c>
      <c r="G473" s="70">
        <v>3000</v>
      </c>
      <c r="H473" s="67">
        <v>3000</v>
      </c>
    </row>
    <row r="474" spans="1:8" ht="20.25" x14ac:dyDescent="0.3">
      <c r="A474" s="17" t="s">
        <v>238</v>
      </c>
      <c r="B474" s="31" t="s">
        <v>659</v>
      </c>
      <c r="C474" s="2" t="s">
        <v>45</v>
      </c>
      <c r="D474" s="2" t="s">
        <v>114</v>
      </c>
      <c r="E474" s="2"/>
      <c r="F474" s="54"/>
      <c r="G474" s="66">
        <f>G475</f>
        <v>41012.9</v>
      </c>
      <c r="H474" s="67">
        <f>H475</f>
        <v>52034.400000000001</v>
      </c>
    </row>
    <row r="475" spans="1:8" ht="56.25" x14ac:dyDescent="0.3">
      <c r="A475" s="5" t="s">
        <v>230</v>
      </c>
      <c r="B475" s="31" t="s">
        <v>659</v>
      </c>
      <c r="C475" s="2" t="s">
        <v>45</v>
      </c>
      <c r="D475" s="2" t="s">
        <v>114</v>
      </c>
      <c r="E475" s="2" t="s">
        <v>231</v>
      </c>
      <c r="F475" s="54"/>
      <c r="G475" s="70">
        <f>G476+G480</f>
        <v>41012.9</v>
      </c>
      <c r="H475" s="71">
        <f>H476+H480</f>
        <v>52034.400000000001</v>
      </c>
    </row>
    <row r="476" spans="1:8" ht="37.5" x14ac:dyDescent="0.3">
      <c r="A476" s="5" t="s">
        <v>239</v>
      </c>
      <c r="B476" s="31" t="s">
        <v>659</v>
      </c>
      <c r="C476" s="2" t="s">
        <v>45</v>
      </c>
      <c r="D476" s="2" t="s">
        <v>114</v>
      </c>
      <c r="E476" s="2" t="s">
        <v>240</v>
      </c>
      <c r="F476" s="54"/>
      <c r="G476" s="70">
        <f>G477</f>
        <v>200</v>
      </c>
      <c r="H476" s="71">
        <f>H477</f>
        <v>200</v>
      </c>
    </row>
    <row r="477" spans="1:8" ht="37.5" x14ac:dyDescent="0.3">
      <c r="A477" s="5" t="s">
        <v>190</v>
      </c>
      <c r="B477" s="31" t="s">
        <v>659</v>
      </c>
      <c r="C477" s="2" t="s">
        <v>45</v>
      </c>
      <c r="D477" s="2" t="s">
        <v>114</v>
      </c>
      <c r="E477" s="2" t="s">
        <v>386</v>
      </c>
      <c r="F477" s="54"/>
      <c r="G477" s="70">
        <f t="shared" ref="G477:H478" si="219">G478</f>
        <v>200</v>
      </c>
      <c r="H477" s="71">
        <f t="shared" si="219"/>
        <v>200</v>
      </c>
    </row>
    <row r="478" spans="1:8" ht="20.25" x14ac:dyDescent="0.3">
      <c r="A478" s="5" t="s">
        <v>387</v>
      </c>
      <c r="B478" s="31" t="s">
        <v>659</v>
      </c>
      <c r="C478" s="2" t="s">
        <v>45</v>
      </c>
      <c r="D478" s="2" t="s">
        <v>114</v>
      </c>
      <c r="E478" s="2" t="s">
        <v>388</v>
      </c>
      <c r="F478" s="54"/>
      <c r="G478" s="70">
        <f t="shared" si="219"/>
        <v>200</v>
      </c>
      <c r="H478" s="71">
        <f t="shared" si="219"/>
        <v>200</v>
      </c>
    </row>
    <row r="479" spans="1:8" ht="37.5" x14ac:dyDescent="0.3">
      <c r="A479" s="16" t="s">
        <v>28</v>
      </c>
      <c r="B479" s="31" t="s">
        <v>659</v>
      </c>
      <c r="C479" s="2" t="s">
        <v>45</v>
      </c>
      <c r="D479" s="2" t="s">
        <v>114</v>
      </c>
      <c r="E479" s="41" t="s">
        <v>388</v>
      </c>
      <c r="F479" s="54" t="s">
        <v>29</v>
      </c>
      <c r="G479" s="70">
        <v>200</v>
      </c>
      <c r="H479" s="67">
        <v>200</v>
      </c>
    </row>
    <row r="480" spans="1:8" ht="20.25" x14ac:dyDescent="0.3">
      <c r="A480" s="5" t="s">
        <v>241</v>
      </c>
      <c r="B480" s="31" t="s">
        <v>659</v>
      </c>
      <c r="C480" s="2" t="s">
        <v>45</v>
      </c>
      <c r="D480" s="2" t="s">
        <v>114</v>
      </c>
      <c r="E480" s="2" t="s">
        <v>242</v>
      </c>
      <c r="F480" s="54"/>
      <c r="G480" s="70">
        <f>G481+G484</f>
        <v>40812.9</v>
      </c>
      <c r="H480" s="71">
        <f t="shared" ref="H480" si="220">H481+H484</f>
        <v>51834.400000000001</v>
      </c>
    </row>
    <row r="481" spans="1:8" s="38" customFormat="1" ht="37.5" x14ac:dyDescent="0.3">
      <c r="A481" s="37" t="s">
        <v>190</v>
      </c>
      <c r="B481" s="31" t="s">
        <v>659</v>
      </c>
      <c r="C481" s="2" t="s">
        <v>45</v>
      </c>
      <c r="D481" s="2" t="s">
        <v>114</v>
      </c>
      <c r="E481" s="2" t="s">
        <v>791</v>
      </c>
      <c r="F481" s="54"/>
      <c r="G481" s="70">
        <f>G482</f>
        <v>2630.2999999999997</v>
      </c>
      <c r="H481" s="71">
        <f t="shared" ref="H481:H482" si="221">H482</f>
        <v>10130.300000000001</v>
      </c>
    </row>
    <row r="482" spans="1:8" s="38" customFormat="1" ht="27.75" customHeight="1" x14ac:dyDescent="0.3">
      <c r="A482" s="37" t="s">
        <v>790</v>
      </c>
      <c r="B482" s="31" t="s">
        <v>659</v>
      </c>
      <c r="C482" s="2" t="s">
        <v>45</v>
      </c>
      <c r="D482" s="2" t="s">
        <v>114</v>
      </c>
      <c r="E482" s="2" t="s">
        <v>792</v>
      </c>
      <c r="F482" s="54"/>
      <c r="G482" s="70">
        <f>G483</f>
        <v>2630.2999999999997</v>
      </c>
      <c r="H482" s="71">
        <f t="shared" si="221"/>
        <v>10130.300000000001</v>
      </c>
    </row>
    <row r="483" spans="1:8" s="38" customFormat="1" ht="37.5" x14ac:dyDescent="0.3">
      <c r="A483" s="48" t="s">
        <v>28</v>
      </c>
      <c r="B483" s="31" t="s">
        <v>659</v>
      </c>
      <c r="C483" s="2" t="s">
        <v>45</v>
      </c>
      <c r="D483" s="2" t="s">
        <v>114</v>
      </c>
      <c r="E483" s="41" t="s">
        <v>792</v>
      </c>
      <c r="F483" s="54" t="s">
        <v>29</v>
      </c>
      <c r="G483" s="66">
        <v>2630.2999999999997</v>
      </c>
      <c r="H483" s="67">
        <v>10130.300000000001</v>
      </c>
    </row>
    <row r="484" spans="1:8" ht="20.25" x14ac:dyDescent="0.3">
      <c r="A484" s="5" t="s">
        <v>243</v>
      </c>
      <c r="B484" s="31" t="s">
        <v>659</v>
      </c>
      <c r="C484" s="2" t="s">
        <v>45</v>
      </c>
      <c r="D484" s="2" t="s">
        <v>114</v>
      </c>
      <c r="E484" s="2" t="s">
        <v>244</v>
      </c>
      <c r="F484" s="54"/>
      <c r="G484" s="70">
        <f>G485+G487+G489+G491+G493+G495+G497+G499</f>
        <v>38182.6</v>
      </c>
      <c r="H484" s="71">
        <f t="shared" ref="H484" si="222">H485+H487+H489+H491+H493+H495+H497+H499</f>
        <v>41704.1</v>
      </c>
    </row>
    <row r="485" spans="1:8" ht="36" customHeight="1" x14ac:dyDescent="0.3">
      <c r="A485" s="5" t="s">
        <v>245</v>
      </c>
      <c r="B485" s="31" t="s">
        <v>659</v>
      </c>
      <c r="C485" s="2" t="s">
        <v>45</v>
      </c>
      <c r="D485" s="2" t="s">
        <v>114</v>
      </c>
      <c r="E485" s="2" t="s">
        <v>246</v>
      </c>
      <c r="F485" s="54"/>
      <c r="G485" s="70">
        <f t="shared" ref="G485:H485" si="223">G486</f>
        <v>1767</v>
      </c>
      <c r="H485" s="71">
        <f t="shared" si="223"/>
        <v>4969</v>
      </c>
    </row>
    <row r="486" spans="1:8" ht="37.5" x14ac:dyDescent="0.3">
      <c r="A486" s="16" t="s">
        <v>28</v>
      </c>
      <c r="B486" s="31" t="s">
        <v>659</v>
      </c>
      <c r="C486" s="2" t="s">
        <v>45</v>
      </c>
      <c r="D486" s="2" t="s">
        <v>114</v>
      </c>
      <c r="E486" s="41" t="s">
        <v>246</v>
      </c>
      <c r="F486" s="54" t="s">
        <v>29</v>
      </c>
      <c r="G486" s="66">
        <v>1767</v>
      </c>
      <c r="H486" s="67">
        <v>4969</v>
      </c>
    </row>
    <row r="487" spans="1:8" ht="37.5" x14ac:dyDescent="0.3">
      <c r="A487" s="5" t="s">
        <v>754</v>
      </c>
      <c r="B487" s="31" t="s">
        <v>659</v>
      </c>
      <c r="C487" s="2" t="s">
        <v>45</v>
      </c>
      <c r="D487" s="2" t="s">
        <v>114</v>
      </c>
      <c r="E487" s="2" t="s">
        <v>247</v>
      </c>
      <c r="F487" s="54"/>
      <c r="G487" s="70">
        <f t="shared" ref="G487:H497" si="224">G488</f>
        <v>13200</v>
      </c>
      <c r="H487" s="71">
        <f t="shared" si="224"/>
        <v>13200</v>
      </c>
    </row>
    <row r="488" spans="1:8" ht="37.5" x14ac:dyDescent="0.3">
      <c r="A488" s="16" t="s">
        <v>28</v>
      </c>
      <c r="B488" s="31" t="s">
        <v>659</v>
      </c>
      <c r="C488" s="2" t="s">
        <v>45</v>
      </c>
      <c r="D488" s="2" t="s">
        <v>114</v>
      </c>
      <c r="E488" s="41" t="s">
        <v>247</v>
      </c>
      <c r="F488" s="54" t="s">
        <v>29</v>
      </c>
      <c r="G488" s="70">
        <v>13200</v>
      </c>
      <c r="H488" s="67">
        <v>13200</v>
      </c>
    </row>
    <row r="489" spans="1:8" ht="20.25" x14ac:dyDescent="0.3">
      <c r="A489" s="5" t="s">
        <v>248</v>
      </c>
      <c r="B489" s="31" t="s">
        <v>659</v>
      </c>
      <c r="C489" s="2" t="s">
        <v>45</v>
      </c>
      <c r="D489" s="2" t="s">
        <v>114</v>
      </c>
      <c r="E489" s="2" t="s">
        <v>249</v>
      </c>
      <c r="F489" s="54"/>
      <c r="G489" s="70">
        <f t="shared" si="224"/>
        <v>3700</v>
      </c>
      <c r="H489" s="71">
        <f t="shared" si="224"/>
        <v>3700</v>
      </c>
    </row>
    <row r="490" spans="1:8" ht="37.5" x14ac:dyDescent="0.3">
      <c r="A490" s="16" t="s">
        <v>28</v>
      </c>
      <c r="B490" s="31" t="s">
        <v>659</v>
      </c>
      <c r="C490" s="2" t="s">
        <v>45</v>
      </c>
      <c r="D490" s="2" t="s">
        <v>114</v>
      </c>
      <c r="E490" s="41" t="s">
        <v>249</v>
      </c>
      <c r="F490" s="54" t="s">
        <v>29</v>
      </c>
      <c r="G490" s="70">
        <v>3700</v>
      </c>
      <c r="H490" s="67">
        <v>3700</v>
      </c>
    </row>
    <row r="491" spans="1:8" ht="37.5" x14ac:dyDescent="0.3">
      <c r="A491" s="5" t="s">
        <v>250</v>
      </c>
      <c r="B491" s="31" t="s">
        <v>659</v>
      </c>
      <c r="C491" s="2" t="s">
        <v>45</v>
      </c>
      <c r="D491" s="2" t="s">
        <v>114</v>
      </c>
      <c r="E491" s="2" t="s">
        <v>251</v>
      </c>
      <c r="F491" s="54"/>
      <c r="G491" s="70">
        <f t="shared" si="224"/>
        <v>1650</v>
      </c>
      <c r="H491" s="71">
        <f t="shared" si="224"/>
        <v>1650</v>
      </c>
    </row>
    <row r="492" spans="1:8" ht="37.5" x14ac:dyDescent="0.3">
      <c r="A492" s="16" t="s">
        <v>28</v>
      </c>
      <c r="B492" s="31" t="s">
        <v>659</v>
      </c>
      <c r="C492" s="2" t="s">
        <v>45</v>
      </c>
      <c r="D492" s="2" t="s">
        <v>114</v>
      </c>
      <c r="E492" s="41" t="s">
        <v>251</v>
      </c>
      <c r="F492" s="54" t="s">
        <v>29</v>
      </c>
      <c r="G492" s="70">
        <v>1650</v>
      </c>
      <c r="H492" s="67">
        <v>1650</v>
      </c>
    </row>
    <row r="493" spans="1:8" ht="20.25" x14ac:dyDescent="0.3">
      <c r="A493" s="5" t="s">
        <v>252</v>
      </c>
      <c r="B493" s="31" t="s">
        <v>659</v>
      </c>
      <c r="C493" s="2" t="s">
        <v>45</v>
      </c>
      <c r="D493" s="2" t="s">
        <v>114</v>
      </c>
      <c r="E493" s="2" t="s">
        <v>253</v>
      </c>
      <c r="F493" s="54"/>
      <c r="G493" s="70">
        <f t="shared" si="224"/>
        <v>1600</v>
      </c>
      <c r="H493" s="71">
        <f t="shared" si="224"/>
        <v>1600</v>
      </c>
    </row>
    <row r="494" spans="1:8" ht="37.5" x14ac:dyDescent="0.3">
      <c r="A494" s="16" t="s">
        <v>28</v>
      </c>
      <c r="B494" s="31" t="s">
        <v>659</v>
      </c>
      <c r="C494" s="2" t="s">
        <v>45</v>
      </c>
      <c r="D494" s="2" t="s">
        <v>114</v>
      </c>
      <c r="E494" s="41" t="s">
        <v>253</v>
      </c>
      <c r="F494" s="54" t="s">
        <v>29</v>
      </c>
      <c r="G494" s="70">
        <v>1600</v>
      </c>
      <c r="H494" s="67">
        <v>1600</v>
      </c>
    </row>
    <row r="495" spans="1:8" ht="20.25" x14ac:dyDescent="0.3">
      <c r="A495" s="5" t="s">
        <v>254</v>
      </c>
      <c r="B495" s="31" t="s">
        <v>659</v>
      </c>
      <c r="C495" s="2" t="s">
        <v>45</v>
      </c>
      <c r="D495" s="2" t="s">
        <v>114</v>
      </c>
      <c r="E495" s="2" t="s">
        <v>255</v>
      </c>
      <c r="F495" s="54"/>
      <c r="G495" s="70">
        <f t="shared" si="224"/>
        <v>2850</v>
      </c>
      <c r="H495" s="71">
        <f t="shared" si="224"/>
        <v>2850</v>
      </c>
    </row>
    <row r="496" spans="1:8" ht="37.5" x14ac:dyDescent="0.3">
      <c r="A496" s="16" t="s">
        <v>28</v>
      </c>
      <c r="B496" s="31" t="s">
        <v>659</v>
      </c>
      <c r="C496" s="2" t="s">
        <v>45</v>
      </c>
      <c r="D496" s="2" t="s">
        <v>114</v>
      </c>
      <c r="E496" s="41" t="s">
        <v>255</v>
      </c>
      <c r="F496" s="54" t="s">
        <v>29</v>
      </c>
      <c r="G496" s="70">
        <v>2850</v>
      </c>
      <c r="H496" s="67">
        <v>2850</v>
      </c>
    </row>
    <row r="497" spans="1:8" ht="38.25" customHeight="1" x14ac:dyDescent="0.3">
      <c r="A497" s="5" t="s">
        <v>256</v>
      </c>
      <c r="B497" s="31" t="s">
        <v>659</v>
      </c>
      <c r="C497" s="2" t="s">
        <v>45</v>
      </c>
      <c r="D497" s="2" t="s">
        <v>114</v>
      </c>
      <c r="E497" s="2" t="s">
        <v>257</v>
      </c>
      <c r="F497" s="54"/>
      <c r="G497" s="70">
        <f t="shared" si="224"/>
        <v>12704.2</v>
      </c>
      <c r="H497" s="71">
        <f t="shared" si="224"/>
        <v>12704.2</v>
      </c>
    </row>
    <row r="498" spans="1:8" ht="37.5" x14ac:dyDescent="0.3">
      <c r="A498" s="16" t="s">
        <v>28</v>
      </c>
      <c r="B498" s="31" t="s">
        <v>659</v>
      </c>
      <c r="C498" s="2" t="s">
        <v>45</v>
      </c>
      <c r="D498" s="2" t="s">
        <v>114</v>
      </c>
      <c r="E498" s="41" t="s">
        <v>257</v>
      </c>
      <c r="F498" s="54" t="s">
        <v>29</v>
      </c>
      <c r="G498" s="66">
        <v>12704.2</v>
      </c>
      <c r="H498" s="67">
        <v>12704.2</v>
      </c>
    </row>
    <row r="499" spans="1:8" s="38" customFormat="1" ht="37.5" x14ac:dyDescent="0.3">
      <c r="A499" s="37" t="s">
        <v>793</v>
      </c>
      <c r="B499" s="31" t="s">
        <v>657</v>
      </c>
      <c r="C499" s="2" t="s">
        <v>45</v>
      </c>
      <c r="D499" s="2" t="s">
        <v>114</v>
      </c>
      <c r="E499" s="2" t="s">
        <v>794</v>
      </c>
      <c r="F499" s="54"/>
      <c r="G499" s="70">
        <f t="shared" ref="G499:H499" si="225">G500</f>
        <v>711.4</v>
      </c>
      <c r="H499" s="71">
        <f t="shared" si="225"/>
        <v>1030.9000000000001</v>
      </c>
    </row>
    <row r="500" spans="1:8" s="38" customFormat="1" ht="37.5" x14ac:dyDescent="0.3">
      <c r="A500" s="48" t="s">
        <v>28</v>
      </c>
      <c r="B500" s="31" t="s">
        <v>657</v>
      </c>
      <c r="C500" s="2" t="s">
        <v>45</v>
      </c>
      <c r="D500" s="2" t="s">
        <v>114</v>
      </c>
      <c r="E500" s="41" t="s">
        <v>257</v>
      </c>
      <c r="F500" s="54" t="s">
        <v>29</v>
      </c>
      <c r="G500" s="66">
        <v>711.4</v>
      </c>
      <c r="H500" s="67">
        <v>1030.9000000000001</v>
      </c>
    </row>
    <row r="501" spans="1:8" ht="37.5" x14ac:dyDescent="0.3">
      <c r="A501" s="17" t="s">
        <v>389</v>
      </c>
      <c r="B501" s="31" t="s">
        <v>659</v>
      </c>
      <c r="C501" s="2" t="s">
        <v>45</v>
      </c>
      <c r="D501" s="2" t="s">
        <v>45</v>
      </c>
      <c r="E501" s="2"/>
      <c r="F501" s="54"/>
      <c r="G501" s="66">
        <f>+G502</f>
        <v>24565.399999999998</v>
      </c>
      <c r="H501" s="67">
        <f>+H502</f>
        <v>24198.2</v>
      </c>
    </row>
    <row r="502" spans="1:8" ht="56.25" x14ac:dyDescent="0.3">
      <c r="A502" s="5" t="s">
        <v>230</v>
      </c>
      <c r="B502" s="31" t="s">
        <v>659</v>
      </c>
      <c r="C502" s="4" t="s">
        <v>45</v>
      </c>
      <c r="D502" s="4" t="s">
        <v>45</v>
      </c>
      <c r="E502" s="2" t="s">
        <v>231</v>
      </c>
      <c r="F502" s="54"/>
      <c r="G502" s="70">
        <f t="shared" ref="G502:H508" si="226">+G503</f>
        <v>24565.399999999998</v>
      </c>
      <c r="H502" s="71">
        <f t="shared" si="226"/>
        <v>24198.2</v>
      </c>
    </row>
    <row r="503" spans="1:8" ht="20.25" x14ac:dyDescent="0.3">
      <c r="A503" s="5" t="s">
        <v>241</v>
      </c>
      <c r="B503" s="31" t="s">
        <v>659</v>
      </c>
      <c r="C503" s="4" t="s">
        <v>45</v>
      </c>
      <c r="D503" s="4" t="s">
        <v>45</v>
      </c>
      <c r="E503" s="2" t="s">
        <v>242</v>
      </c>
      <c r="F503" s="54"/>
      <c r="G503" s="70">
        <f t="shared" si="226"/>
        <v>24565.399999999998</v>
      </c>
      <c r="H503" s="71">
        <f t="shared" si="226"/>
        <v>24198.2</v>
      </c>
    </row>
    <row r="504" spans="1:8" ht="37.5" x14ac:dyDescent="0.3">
      <c r="A504" s="5" t="s">
        <v>13</v>
      </c>
      <c r="B504" s="31" t="s">
        <v>659</v>
      </c>
      <c r="C504" s="4" t="s">
        <v>45</v>
      </c>
      <c r="D504" s="4" t="s">
        <v>45</v>
      </c>
      <c r="E504" s="2" t="s">
        <v>390</v>
      </c>
      <c r="F504" s="54"/>
      <c r="G504" s="70">
        <f t="shared" ref="G504:H504" si="227">+G508+G512+G505+G514</f>
        <v>24565.399999999998</v>
      </c>
      <c r="H504" s="71">
        <f t="shared" si="227"/>
        <v>24198.2</v>
      </c>
    </row>
    <row r="505" spans="1:8" ht="20.25" x14ac:dyDescent="0.3">
      <c r="A505" s="5" t="s">
        <v>69</v>
      </c>
      <c r="B505" s="31" t="s">
        <v>659</v>
      </c>
      <c r="C505" s="4" t="s">
        <v>45</v>
      </c>
      <c r="D505" s="4" t="s">
        <v>45</v>
      </c>
      <c r="E505" s="2" t="s">
        <v>706</v>
      </c>
      <c r="F505" s="54"/>
      <c r="G505" s="70">
        <f t="shared" ref="G505:H505" si="228">+G506</f>
        <v>157.80000000000001</v>
      </c>
      <c r="H505" s="71">
        <f t="shared" si="228"/>
        <v>157.80000000000001</v>
      </c>
    </row>
    <row r="506" spans="1:8" ht="37.5" x14ac:dyDescent="0.3">
      <c r="A506" s="5" t="s">
        <v>741</v>
      </c>
      <c r="B506" s="31" t="s">
        <v>659</v>
      </c>
      <c r="C506" s="4" t="s">
        <v>45</v>
      </c>
      <c r="D506" s="4" t="s">
        <v>45</v>
      </c>
      <c r="E506" s="2" t="s">
        <v>750</v>
      </c>
      <c r="F506" s="54"/>
      <c r="G506" s="70">
        <f t="shared" ref="G506:H506" si="229">+G507</f>
        <v>157.80000000000001</v>
      </c>
      <c r="H506" s="71">
        <f t="shared" si="229"/>
        <v>157.80000000000001</v>
      </c>
    </row>
    <row r="507" spans="1:8" ht="20.25" x14ac:dyDescent="0.3">
      <c r="A507" s="13" t="s">
        <v>71</v>
      </c>
      <c r="B507" s="31" t="s">
        <v>659</v>
      </c>
      <c r="C507" s="4" t="s">
        <v>45</v>
      </c>
      <c r="D507" s="4" t="s">
        <v>45</v>
      </c>
      <c r="E507" s="2" t="s">
        <v>750</v>
      </c>
      <c r="F507" s="54" t="s">
        <v>72</v>
      </c>
      <c r="G507" s="66">
        <v>157.80000000000001</v>
      </c>
      <c r="H507" s="67">
        <v>157.80000000000001</v>
      </c>
    </row>
    <row r="508" spans="1:8" ht="20.25" x14ac:dyDescent="0.3">
      <c r="A508" s="5" t="s">
        <v>16</v>
      </c>
      <c r="B508" s="31" t="s">
        <v>659</v>
      </c>
      <c r="C508" s="4" t="s">
        <v>45</v>
      </c>
      <c r="D508" s="4" t="s">
        <v>45</v>
      </c>
      <c r="E508" s="2" t="s">
        <v>391</v>
      </c>
      <c r="F508" s="54"/>
      <c r="G508" s="70">
        <f t="shared" si="226"/>
        <v>14768</v>
      </c>
      <c r="H508" s="71">
        <f t="shared" si="226"/>
        <v>14403.300000000001</v>
      </c>
    </row>
    <row r="509" spans="1:8" ht="37.5" x14ac:dyDescent="0.3">
      <c r="A509" s="5" t="s">
        <v>684</v>
      </c>
      <c r="B509" s="31" t="s">
        <v>659</v>
      </c>
      <c r="C509" s="4" t="s">
        <v>45</v>
      </c>
      <c r="D509" s="4" t="s">
        <v>45</v>
      </c>
      <c r="E509" s="2" t="s">
        <v>392</v>
      </c>
      <c r="F509" s="54"/>
      <c r="G509" s="70">
        <f t="shared" ref="G509:H509" si="230">+G510+G511</f>
        <v>14768</v>
      </c>
      <c r="H509" s="71">
        <f t="shared" si="230"/>
        <v>14403.300000000001</v>
      </c>
    </row>
    <row r="510" spans="1:8" ht="37.5" x14ac:dyDescent="0.3">
      <c r="A510" s="13" t="s">
        <v>20</v>
      </c>
      <c r="B510" s="31" t="s">
        <v>659</v>
      </c>
      <c r="C510" s="4" t="s">
        <v>45</v>
      </c>
      <c r="D510" s="4" t="s">
        <v>45</v>
      </c>
      <c r="E510" s="2" t="s">
        <v>392</v>
      </c>
      <c r="F510" s="54" t="s">
        <v>21</v>
      </c>
      <c r="G510" s="66">
        <v>13700</v>
      </c>
      <c r="H510" s="67">
        <v>13361.7</v>
      </c>
    </row>
    <row r="511" spans="1:8" ht="37.5" x14ac:dyDescent="0.3">
      <c r="A511" s="16" t="s">
        <v>28</v>
      </c>
      <c r="B511" s="31" t="s">
        <v>659</v>
      </c>
      <c r="C511" s="4" t="s">
        <v>45</v>
      </c>
      <c r="D511" s="4" t="s">
        <v>45</v>
      </c>
      <c r="E511" s="2" t="s">
        <v>392</v>
      </c>
      <c r="F511" s="54" t="s">
        <v>29</v>
      </c>
      <c r="G511" s="66">
        <v>1068</v>
      </c>
      <c r="H511" s="67">
        <v>1041.5999999999999</v>
      </c>
    </row>
    <row r="512" spans="1:8" ht="37.5" x14ac:dyDescent="0.3">
      <c r="A512" s="5" t="s">
        <v>100</v>
      </c>
      <c r="B512" s="31" t="s">
        <v>659</v>
      </c>
      <c r="C512" s="4" t="s">
        <v>45</v>
      </c>
      <c r="D512" s="4" t="s">
        <v>45</v>
      </c>
      <c r="E512" s="2" t="s">
        <v>699</v>
      </c>
      <c r="F512" s="54"/>
      <c r="G512" s="70">
        <f t="shared" ref="G512:H512" si="231">+G513</f>
        <v>9088</v>
      </c>
      <c r="H512" s="71">
        <f t="shared" si="231"/>
        <v>9088</v>
      </c>
    </row>
    <row r="513" spans="1:8" ht="37.5" x14ac:dyDescent="0.3">
      <c r="A513" s="13" t="s">
        <v>20</v>
      </c>
      <c r="B513" s="31" t="s">
        <v>659</v>
      </c>
      <c r="C513" s="4" t="s">
        <v>45</v>
      </c>
      <c r="D513" s="4" t="s">
        <v>45</v>
      </c>
      <c r="E513" s="2" t="s">
        <v>699</v>
      </c>
      <c r="F513" s="54" t="s">
        <v>21</v>
      </c>
      <c r="G513" s="66">
        <v>9088</v>
      </c>
      <c r="H513" s="67">
        <v>9088</v>
      </c>
    </row>
    <row r="514" spans="1:8" ht="56.25" x14ac:dyDescent="0.3">
      <c r="A514" s="16" t="s">
        <v>41</v>
      </c>
      <c r="B514" s="31" t="s">
        <v>659</v>
      </c>
      <c r="C514" s="2" t="s">
        <v>45</v>
      </c>
      <c r="D514" s="2" t="s">
        <v>45</v>
      </c>
      <c r="E514" s="2" t="s">
        <v>742</v>
      </c>
      <c r="F514" s="54"/>
      <c r="G514" s="66">
        <f t="shared" ref="G514:H514" si="232">+G515+G516</f>
        <v>551.6</v>
      </c>
      <c r="H514" s="67">
        <f t="shared" si="232"/>
        <v>549.09999999999991</v>
      </c>
    </row>
    <row r="515" spans="1:8" ht="37.5" x14ac:dyDescent="0.3">
      <c r="A515" s="16" t="s">
        <v>20</v>
      </c>
      <c r="B515" s="31" t="s">
        <v>659</v>
      </c>
      <c r="C515" s="2" t="s">
        <v>45</v>
      </c>
      <c r="D515" s="2" t="s">
        <v>45</v>
      </c>
      <c r="E515" s="2" t="s">
        <v>742</v>
      </c>
      <c r="F515" s="54" t="s">
        <v>21</v>
      </c>
      <c r="G515" s="66">
        <v>414.8</v>
      </c>
      <c r="H515" s="67">
        <v>412.9</v>
      </c>
    </row>
    <row r="516" spans="1:8" ht="37.5" x14ac:dyDescent="0.3">
      <c r="A516" s="16" t="s">
        <v>28</v>
      </c>
      <c r="B516" s="31" t="s">
        <v>659</v>
      </c>
      <c r="C516" s="2" t="s">
        <v>45</v>
      </c>
      <c r="D516" s="2" t="s">
        <v>45</v>
      </c>
      <c r="E516" s="2" t="s">
        <v>742</v>
      </c>
      <c r="F516" s="54" t="s">
        <v>29</v>
      </c>
      <c r="G516" s="66">
        <v>136.80000000000001</v>
      </c>
      <c r="H516" s="67">
        <v>136.19999999999999</v>
      </c>
    </row>
    <row r="517" spans="1:8" ht="20.25" x14ac:dyDescent="0.3">
      <c r="A517" s="24" t="s">
        <v>262</v>
      </c>
      <c r="B517" s="31" t="s">
        <v>659</v>
      </c>
      <c r="C517" s="2" t="s">
        <v>263</v>
      </c>
      <c r="D517" s="2" t="s">
        <v>8</v>
      </c>
      <c r="E517" s="2"/>
      <c r="F517" s="54"/>
      <c r="G517" s="66">
        <f>+G518+G524</f>
        <v>178736.8</v>
      </c>
      <c r="H517" s="67">
        <f>+H518+H524</f>
        <v>172020.69999999998</v>
      </c>
    </row>
    <row r="518" spans="1:8" ht="20.25" x14ac:dyDescent="0.3">
      <c r="A518" s="14" t="s">
        <v>393</v>
      </c>
      <c r="B518" s="31" t="s">
        <v>659</v>
      </c>
      <c r="C518" s="4" t="s">
        <v>263</v>
      </c>
      <c r="D518" s="4" t="s">
        <v>7</v>
      </c>
      <c r="E518" s="4"/>
      <c r="F518" s="58"/>
      <c r="G518" s="70">
        <f t="shared" ref="G518:H518" si="233">+G519</f>
        <v>0</v>
      </c>
      <c r="H518" s="71">
        <f t="shared" si="233"/>
        <v>11527.1</v>
      </c>
    </row>
    <row r="519" spans="1:8" ht="56.25" x14ac:dyDescent="0.3">
      <c r="A519" s="5" t="s">
        <v>686</v>
      </c>
      <c r="B519" s="31" t="s">
        <v>659</v>
      </c>
      <c r="C519" s="4" t="s">
        <v>263</v>
      </c>
      <c r="D519" s="4" t="s">
        <v>7</v>
      </c>
      <c r="E519" s="4" t="s">
        <v>394</v>
      </c>
      <c r="F519" s="58"/>
      <c r="G519" s="70">
        <f t="shared" ref="G519:H519" si="234">G520</f>
        <v>0</v>
      </c>
      <c r="H519" s="71">
        <f t="shared" si="234"/>
        <v>11527.1</v>
      </c>
    </row>
    <row r="520" spans="1:8" ht="20.25" x14ac:dyDescent="0.3">
      <c r="A520" s="5" t="s">
        <v>395</v>
      </c>
      <c r="B520" s="31" t="s">
        <v>659</v>
      </c>
      <c r="C520" s="4" t="s">
        <v>263</v>
      </c>
      <c r="D520" s="4" t="s">
        <v>7</v>
      </c>
      <c r="E520" s="1" t="s">
        <v>396</v>
      </c>
      <c r="F520" s="58"/>
      <c r="G520" s="70">
        <f t="shared" ref="G520:H521" si="235">G521</f>
        <v>0</v>
      </c>
      <c r="H520" s="71">
        <f t="shared" si="235"/>
        <v>11527.1</v>
      </c>
    </row>
    <row r="521" spans="1:8" ht="37.5" x14ac:dyDescent="0.3">
      <c r="A521" s="5" t="s">
        <v>190</v>
      </c>
      <c r="B521" s="31" t="s">
        <v>659</v>
      </c>
      <c r="C521" s="4" t="s">
        <v>263</v>
      </c>
      <c r="D521" s="4" t="s">
        <v>7</v>
      </c>
      <c r="E521" s="1" t="s">
        <v>397</v>
      </c>
      <c r="F521" s="58"/>
      <c r="G521" s="70">
        <f t="shared" si="235"/>
        <v>0</v>
      </c>
      <c r="H521" s="71">
        <f t="shared" si="235"/>
        <v>11527.1</v>
      </c>
    </row>
    <row r="522" spans="1:8" ht="20.25" x14ac:dyDescent="0.3">
      <c r="A522" s="5" t="s">
        <v>398</v>
      </c>
      <c r="B522" s="31" t="s">
        <v>659</v>
      </c>
      <c r="C522" s="4" t="s">
        <v>263</v>
      </c>
      <c r="D522" s="4" t="s">
        <v>7</v>
      </c>
      <c r="E522" s="1" t="s">
        <v>399</v>
      </c>
      <c r="F522" s="58"/>
      <c r="G522" s="70">
        <f>SUM(G523:G523)</f>
        <v>0</v>
      </c>
      <c r="H522" s="71">
        <f>SUM(H523:H523)</f>
        <v>11527.1</v>
      </c>
    </row>
    <row r="523" spans="1:8" ht="37.5" x14ac:dyDescent="0.3">
      <c r="A523" s="13" t="s">
        <v>28</v>
      </c>
      <c r="B523" s="31" t="s">
        <v>659</v>
      </c>
      <c r="C523" s="4" t="s">
        <v>263</v>
      </c>
      <c r="D523" s="4" t="s">
        <v>7</v>
      </c>
      <c r="E523" s="1" t="s">
        <v>399</v>
      </c>
      <c r="F523" s="58" t="s">
        <v>29</v>
      </c>
      <c r="G523" s="66">
        <v>0</v>
      </c>
      <c r="H523" s="67">
        <v>11527.1</v>
      </c>
    </row>
    <row r="524" spans="1:8" ht="20.25" x14ac:dyDescent="0.3">
      <c r="A524" s="14" t="s">
        <v>400</v>
      </c>
      <c r="B524" s="31" t="s">
        <v>659</v>
      </c>
      <c r="C524" s="4" t="s">
        <v>263</v>
      </c>
      <c r="D524" s="4" t="s">
        <v>10</v>
      </c>
      <c r="E524" s="4"/>
      <c r="F524" s="58"/>
      <c r="G524" s="70">
        <f t="shared" ref="G524:H524" si="236">G525</f>
        <v>178736.8</v>
      </c>
      <c r="H524" s="71">
        <f t="shared" si="236"/>
        <v>160493.59999999998</v>
      </c>
    </row>
    <row r="525" spans="1:8" ht="56.25" x14ac:dyDescent="0.3">
      <c r="A525" s="5" t="s">
        <v>686</v>
      </c>
      <c r="B525" s="31" t="s">
        <v>659</v>
      </c>
      <c r="C525" s="4" t="s">
        <v>263</v>
      </c>
      <c r="D525" s="4" t="s">
        <v>10</v>
      </c>
      <c r="E525" s="4" t="s">
        <v>401</v>
      </c>
      <c r="F525" s="58"/>
      <c r="G525" s="70">
        <f t="shared" ref="G525:H526" si="237">+G526</f>
        <v>178736.8</v>
      </c>
      <c r="H525" s="71">
        <f t="shared" si="237"/>
        <v>160493.59999999998</v>
      </c>
    </row>
    <row r="526" spans="1:8" ht="20.25" x14ac:dyDescent="0.3">
      <c r="A526" s="5" t="s">
        <v>677</v>
      </c>
      <c r="B526" s="31" t="s">
        <v>659</v>
      </c>
      <c r="C526" s="4" t="s">
        <v>263</v>
      </c>
      <c r="D526" s="4" t="s">
        <v>10</v>
      </c>
      <c r="E526" s="1" t="s">
        <v>402</v>
      </c>
      <c r="F526" s="58"/>
      <c r="G526" s="70">
        <f t="shared" si="237"/>
        <v>178736.8</v>
      </c>
      <c r="H526" s="71">
        <f t="shared" si="237"/>
        <v>160493.59999999998</v>
      </c>
    </row>
    <row r="527" spans="1:8" ht="37.5" x14ac:dyDescent="0.3">
      <c r="A527" s="5" t="s">
        <v>190</v>
      </c>
      <c r="B527" s="31" t="s">
        <v>659</v>
      </c>
      <c r="C527" s="4" t="s">
        <v>263</v>
      </c>
      <c r="D527" s="4" t="s">
        <v>10</v>
      </c>
      <c r="E527" s="1" t="s">
        <v>403</v>
      </c>
      <c r="F527" s="58"/>
      <c r="G527" s="70">
        <f>+G528+G530+G532+G534</f>
        <v>178736.8</v>
      </c>
      <c r="H527" s="71">
        <f t="shared" ref="H527" si="238">+H528+H530+H532</f>
        <v>160493.59999999998</v>
      </c>
    </row>
    <row r="528" spans="1:8" ht="20.25" x14ac:dyDescent="0.3">
      <c r="A528" s="5" t="s">
        <v>404</v>
      </c>
      <c r="B528" s="31" t="s">
        <v>659</v>
      </c>
      <c r="C528" s="4" t="s">
        <v>263</v>
      </c>
      <c r="D528" s="4" t="s">
        <v>10</v>
      </c>
      <c r="E528" s="1" t="s">
        <v>405</v>
      </c>
      <c r="F528" s="58"/>
      <c r="G528" s="70">
        <f>SUM(G529:G529)</f>
        <v>28509.899999999998</v>
      </c>
      <c r="H528" s="71">
        <f>SUM(H529:H529)</f>
        <v>11384.800000000001</v>
      </c>
    </row>
    <row r="529" spans="1:8" ht="37.5" x14ac:dyDescent="0.3">
      <c r="A529" s="13" t="s">
        <v>28</v>
      </c>
      <c r="B529" s="31" t="s">
        <v>659</v>
      </c>
      <c r="C529" s="4" t="s">
        <v>263</v>
      </c>
      <c r="D529" s="4" t="s">
        <v>10</v>
      </c>
      <c r="E529" s="1" t="s">
        <v>405</v>
      </c>
      <c r="F529" s="58" t="s">
        <v>29</v>
      </c>
      <c r="G529" s="66">
        <v>28509.899999999998</v>
      </c>
      <c r="H529" s="67">
        <v>11384.800000000001</v>
      </c>
    </row>
    <row r="530" spans="1:8" ht="56.25" x14ac:dyDescent="0.3">
      <c r="A530" s="5" t="s">
        <v>796</v>
      </c>
      <c r="B530" s="31" t="s">
        <v>659</v>
      </c>
      <c r="C530" s="4" t="s">
        <v>263</v>
      </c>
      <c r="D530" s="4" t="s">
        <v>10</v>
      </c>
      <c r="E530" s="1" t="s">
        <v>714</v>
      </c>
      <c r="F530" s="58"/>
      <c r="G530" s="70">
        <f t="shared" ref="G530" si="239">+G531</f>
        <v>51684.7</v>
      </c>
      <c r="H530" s="71">
        <f t="shared" ref="G530:H534" si="240">H531</f>
        <v>149108.79999999999</v>
      </c>
    </row>
    <row r="531" spans="1:8" ht="37.5" x14ac:dyDescent="0.3">
      <c r="A531" s="13" t="s">
        <v>28</v>
      </c>
      <c r="B531" s="31" t="s">
        <v>659</v>
      </c>
      <c r="C531" s="4" t="s">
        <v>263</v>
      </c>
      <c r="D531" s="4" t="s">
        <v>10</v>
      </c>
      <c r="E531" s="1" t="s">
        <v>714</v>
      </c>
      <c r="F531" s="58" t="s">
        <v>29</v>
      </c>
      <c r="G531" s="70">
        <v>51684.7</v>
      </c>
      <c r="H531" s="67">
        <v>149108.79999999999</v>
      </c>
    </row>
    <row r="532" spans="1:8" ht="56.25" x14ac:dyDescent="0.3">
      <c r="A532" s="5" t="s">
        <v>795</v>
      </c>
      <c r="B532" s="31" t="s">
        <v>659</v>
      </c>
      <c r="C532" s="4" t="s">
        <v>263</v>
      </c>
      <c r="D532" s="4" t="s">
        <v>10</v>
      </c>
      <c r="E532" s="1" t="s">
        <v>714</v>
      </c>
      <c r="F532" s="58"/>
      <c r="G532" s="70">
        <f t="shared" si="240"/>
        <v>96851.3</v>
      </c>
      <c r="H532" s="71">
        <f t="shared" si="240"/>
        <v>0</v>
      </c>
    </row>
    <row r="533" spans="1:8" ht="37.5" x14ac:dyDescent="0.3">
      <c r="A533" s="49" t="s">
        <v>28</v>
      </c>
      <c r="B533" s="31" t="s">
        <v>659</v>
      </c>
      <c r="C533" s="4" t="s">
        <v>263</v>
      </c>
      <c r="D533" s="4" t="s">
        <v>10</v>
      </c>
      <c r="E533" s="1" t="s">
        <v>714</v>
      </c>
      <c r="F533" s="58" t="s">
        <v>29</v>
      </c>
      <c r="G533" s="66">
        <v>96851.3</v>
      </c>
      <c r="H533" s="67">
        <v>0</v>
      </c>
    </row>
    <row r="534" spans="1:8" ht="75" x14ac:dyDescent="0.3">
      <c r="A534" s="5" t="s">
        <v>798</v>
      </c>
      <c r="B534" s="31" t="s">
        <v>659</v>
      </c>
      <c r="C534" s="4" t="s">
        <v>263</v>
      </c>
      <c r="D534" s="4" t="s">
        <v>10</v>
      </c>
      <c r="E534" s="1" t="s">
        <v>714</v>
      </c>
      <c r="F534" s="58"/>
      <c r="G534" s="70">
        <f>G535</f>
        <v>1690.9</v>
      </c>
      <c r="H534" s="71">
        <f t="shared" si="240"/>
        <v>0</v>
      </c>
    </row>
    <row r="535" spans="1:8" ht="37.5" x14ac:dyDescent="0.3">
      <c r="A535" s="49" t="s">
        <v>28</v>
      </c>
      <c r="B535" s="31" t="s">
        <v>659</v>
      </c>
      <c r="C535" s="4" t="s">
        <v>263</v>
      </c>
      <c r="D535" s="4" t="s">
        <v>10</v>
      </c>
      <c r="E535" s="1" t="s">
        <v>714</v>
      </c>
      <c r="F535" s="58" t="s">
        <v>29</v>
      </c>
      <c r="G535" s="70">
        <v>1690.9</v>
      </c>
      <c r="H535" s="67">
        <v>0</v>
      </c>
    </row>
    <row r="536" spans="1:8" ht="20.25" x14ac:dyDescent="0.3">
      <c r="A536" s="24" t="s">
        <v>309</v>
      </c>
      <c r="B536" s="31" t="s">
        <v>659</v>
      </c>
      <c r="C536" s="2" t="s">
        <v>119</v>
      </c>
      <c r="D536" s="2" t="s">
        <v>8</v>
      </c>
      <c r="E536" s="2"/>
      <c r="F536" s="54"/>
      <c r="G536" s="66">
        <f>G537</f>
        <v>1400</v>
      </c>
      <c r="H536" s="67">
        <f>H537</f>
        <v>1400</v>
      </c>
    </row>
    <row r="537" spans="1:8" ht="20.25" x14ac:dyDescent="0.3">
      <c r="A537" s="14" t="s">
        <v>338</v>
      </c>
      <c r="B537" s="31" t="s">
        <v>659</v>
      </c>
      <c r="C537" s="4" t="s">
        <v>119</v>
      </c>
      <c r="D537" s="4" t="s">
        <v>114</v>
      </c>
      <c r="E537" s="4"/>
      <c r="F537" s="58"/>
      <c r="G537" s="70">
        <f t="shared" ref="G537:H537" si="241">+G538</f>
        <v>1400</v>
      </c>
      <c r="H537" s="71">
        <f t="shared" si="241"/>
        <v>1400</v>
      </c>
    </row>
    <row r="538" spans="1:8" ht="56.25" x14ac:dyDescent="0.3">
      <c r="A538" s="17" t="s">
        <v>230</v>
      </c>
      <c r="B538" s="31" t="s">
        <v>659</v>
      </c>
      <c r="C538" s="2" t="s">
        <v>119</v>
      </c>
      <c r="D538" s="2" t="s">
        <v>114</v>
      </c>
      <c r="E538" s="2" t="s">
        <v>231</v>
      </c>
      <c r="F538" s="54"/>
      <c r="G538" s="66">
        <f t="shared" ref="G538:H541" si="242">+G539</f>
        <v>1400</v>
      </c>
      <c r="H538" s="67">
        <f t="shared" si="242"/>
        <v>1400</v>
      </c>
    </row>
    <row r="539" spans="1:8" ht="25.5" customHeight="1" x14ac:dyDescent="0.3">
      <c r="A539" s="17" t="s">
        <v>375</v>
      </c>
      <c r="B539" s="31" t="s">
        <v>659</v>
      </c>
      <c r="C539" s="2" t="s">
        <v>119</v>
      </c>
      <c r="D539" s="2" t="s">
        <v>114</v>
      </c>
      <c r="E539" s="2" t="s">
        <v>376</v>
      </c>
      <c r="F539" s="54"/>
      <c r="G539" s="66">
        <f t="shared" si="242"/>
        <v>1400</v>
      </c>
      <c r="H539" s="67">
        <f t="shared" si="242"/>
        <v>1400</v>
      </c>
    </row>
    <row r="540" spans="1:8" ht="20.25" x14ac:dyDescent="0.3">
      <c r="A540" s="17" t="s">
        <v>81</v>
      </c>
      <c r="B540" s="31" t="s">
        <v>659</v>
      </c>
      <c r="C540" s="2" t="s">
        <v>119</v>
      </c>
      <c r="D540" s="2" t="s">
        <v>114</v>
      </c>
      <c r="E540" s="2" t="s">
        <v>413</v>
      </c>
      <c r="F540" s="54"/>
      <c r="G540" s="66">
        <f t="shared" si="242"/>
        <v>1400</v>
      </c>
      <c r="H540" s="67">
        <f t="shared" si="242"/>
        <v>1400</v>
      </c>
    </row>
    <row r="541" spans="1:8" ht="81.75" customHeight="1" x14ac:dyDescent="0.3">
      <c r="A541" s="17" t="s">
        <v>414</v>
      </c>
      <c r="B541" s="31" t="s">
        <v>659</v>
      </c>
      <c r="C541" s="2" t="s">
        <v>119</v>
      </c>
      <c r="D541" s="2" t="s">
        <v>114</v>
      </c>
      <c r="E541" s="2" t="s">
        <v>415</v>
      </c>
      <c r="F541" s="54"/>
      <c r="G541" s="66">
        <f t="shared" si="242"/>
        <v>1400</v>
      </c>
      <c r="H541" s="67">
        <f t="shared" si="242"/>
        <v>1400</v>
      </c>
    </row>
    <row r="542" spans="1:8" ht="37.5" x14ac:dyDescent="0.3">
      <c r="A542" s="13" t="s">
        <v>277</v>
      </c>
      <c r="B542" s="31" t="s">
        <v>659</v>
      </c>
      <c r="C542" s="2" t="s">
        <v>119</v>
      </c>
      <c r="D542" s="2" t="s">
        <v>114</v>
      </c>
      <c r="E542" s="2" t="s">
        <v>415</v>
      </c>
      <c r="F542" s="54" t="s">
        <v>278</v>
      </c>
      <c r="G542" s="66">
        <v>1400</v>
      </c>
      <c r="H542" s="67">
        <v>1400</v>
      </c>
    </row>
    <row r="543" spans="1:8" ht="20.25" x14ac:dyDescent="0.3">
      <c r="A543" s="24" t="s">
        <v>315</v>
      </c>
      <c r="B543" s="31" t="s">
        <v>659</v>
      </c>
      <c r="C543" s="2" t="s">
        <v>316</v>
      </c>
      <c r="D543" s="2" t="s">
        <v>8</v>
      </c>
      <c r="E543" s="2"/>
      <c r="F543" s="54"/>
      <c r="G543" s="66">
        <f t="shared" ref="G543:H543" si="243">G544</f>
        <v>2000</v>
      </c>
      <c r="H543" s="67">
        <f t="shared" si="243"/>
        <v>2000</v>
      </c>
    </row>
    <row r="544" spans="1:8" ht="20.25" x14ac:dyDescent="0.3">
      <c r="A544" s="14" t="s">
        <v>613</v>
      </c>
      <c r="B544" s="31" t="s">
        <v>659</v>
      </c>
      <c r="C544" s="4" t="s">
        <v>316</v>
      </c>
      <c r="D544" s="4" t="s">
        <v>7</v>
      </c>
      <c r="E544" s="4"/>
      <c r="F544" s="58"/>
      <c r="G544" s="70">
        <f t="shared" ref="G544:H547" si="244">G545</f>
        <v>2000</v>
      </c>
      <c r="H544" s="71">
        <f t="shared" si="244"/>
        <v>2000</v>
      </c>
    </row>
    <row r="545" spans="1:8" ht="56.25" x14ac:dyDescent="0.3">
      <c r="A545" s="5" t="s">
        <v>318</v>
      </c>
      <c r="B545" s="31" t="s">
        <v>659</v>
      </c>
      <c r="C545" s="2" t="s">
        <v>316</v>
      </c>
      <c r="D545" s="2" t="s">
        <v>7</v>
      </c>
      <c r="E545" s="2" t="s">
        <v>319</v>
      </c>
      <c r="F545" s="54"/>
      <c r="G545" s="66">
        <f t="shared" ref="G545:H545" si="245">G546</f>
        <v>2000</v>
      </c>
      <c r="H545" s="67">
        <f t="shared" si="245"/>
        <v>2000</v>
      </c>
    </row>
    <row r="546" spans="1:8" ht="37.5" x14ac:dyDescent="0.3">
      <c r="A546" s="18" t="s">
        <v>755</v>
      </c>
      <c r="B546" s="31" t="s">
        <v>659</v>
      </c>
      <c r="C546" s="2" t="s">
        <v>316</v>
      </c>
      <c r="D546" s="2" t="s">
        <v>7</v>
      </c>
      <c r="E546" s="4" t="s">
        <v>614</v>
      </c>
      <c r="F546" s="54"/>
      <c r="G546" s="66">
        <f t="shared" si="244"/>
        <v>2000</v>
      </c>
      <c r="H546" s="67">
        <f t="shared" si="244"/>
        <v>2000</v>
      </c>
    </row>
    <row r="547" spans="1:8" ht="37.5" x14ac:dyDescent="0.3">
      <c r="A547" s="5" t="s">
        <v>615</v>
      </c>
      <c r="B547" s="31" t="s">
        <v>659</v>
      </c>
      <c r="C547" s="2" t="s">
        <v>316</v>
      </c>
      <c r="D547" s="2" t="s">
        <v>7</v>
      </c>
      <c r="E547" s="4" t="s">
        <v>616</v>
      </c>
      <c r="F547" s="54"/>
      <c r="G547" s="66">
        <f t="shared" si="244"/>
        <v>2000</v>
      </c>
      <c r="H547" s="67">
        <f t="shared" si="244"/>
        <v>2000</v>
      </c>
    </row>
    <row r="548" spans="1:8" ht="37.5" x14ac:dyDescent="0.3">
      <c r="A548" s="18" t="s">
        <v>28</v>
      </c>
      <c r="B548" s="31" t="s">
        <v>659</v>
      </c>
      <c r="C548" s="2" t="s">
        <v>316</v>
      </c>
      <c r="D548" s="2" t="s">
        <v>7</v>
      </c>
      <c r="E548" s="4" t="s">
        <v>616</v>
      </c>
      <c r="F548" s="54" t="s">
        <v>29</v>
      </c>
      <c r="G548" s="66">
        <v>2000</v>
      </c>
      <c r="H548" s="67">
        <v>2000</v>
      </c>
    </row>
    <row r="549" spans="1:8" ht="46.9" customHeight="1" x14ac:dyDescent="0.3">
      <c r="A549" s="83" t="s">
        <v>672</v>
      </c>
      <c r="B549" s="61" t="s">
        <v>660</v>
      </c>
      <c r="C549" s="43"/>
      <c r="D549" s="43"/>
      <c r="E549" s="43"/>
      <c r="F549" s="62"/>
      <c r="G549" s="74">
        <f t="shared" ref="G549:H549" si="246">+G550+G692</f>
        <v>1570078.8</v>
      </c>
      <c r="H549" s="75">
        <f t="shared" si="246"/>
        <v>1595172.8999999997</v>
      </c>
    </row>
    <row r="550" spans="1:8" ht="20.25" x14ac:dyDescent="0.3">
      <c r="A550" s="18" t="s">
        <v>262</v>
      </c>
      <c r="B550" s="8" t="s">
        <v>660</v>
      </c>
      <c r="C550" s="4" t="s">
        <v>263</v>
      </c>
      <c r="D550" s="4" t="s">
        <v>8</v>
      </c>
      <c r="E550" s="4"/>
      <c r="F550" s="58"/>
      <c r="G550" s="70">
        <f t="shared" ref="G550:H550" si="247">+G551+G574+G650+G629</f>
        <v>1560306.3</v>
      </c>
      <c r="H550" s="71">
        <f t="shared" si="247"/>
        <v>1585400.3999999997</v>
      </c>
    </row>
    <row r="551" spans="1:8" ht="20.25" x14ac:dyDescent="0.3">
      <c r="A551" s="18" t="s">
        <v>393</v>
      </c>
      <c r="B551" s="8" t="s">
        <v>660</v>
      </c>
      <c r="C551" s="4" t="s">
        <v>263</v>
      </c>
      <c r="D551" s="4" t="s">
        <v>7</v>
      </c>
      <c r="E551" s="4"/>
      <c r="F551" s="58"/>
      <c r="G551" s="70">
        <f>+G552</f>
        <v>576577.6</v>
      </c>
      <c r="H551" s="71">
        <f>+H552</f>
        <v>596134.5</v>
      </c>
    </row>
    <row r="552" spans="1:8" ht="56.25" x14ac:dyDescent="0.3">
      <c r="A552" s="5" t="s">
        <v>686</v>
      </c>
      <c r="B552" s="8" t="s">
        <v>660</v>
      </c>
      <c r="C552" s="4" t="s">
        <v>263</v>
      </c>
      <c r="D552" s="4" t="s">
        <v>7</v>
      </c>
      <c r="E552" s="4" t="s">
        <v>394</v>
      </c>
      <c r="F552" s="58"/>
      <c r="G552" s="70">
        <f t="shared" ref="G552:H552" si="248">+G553</f>
        <v>576577.6</v>
      </c>
      <c r="H552" s="71">
        <f t="shared" si="248"/>
        <v>596134.5</v>
      </c>
    </row>
    <row r="553" spans="1:8" ht="20.25" x14ac:dyDescent="0.3">
      <c r="A553" s="5" t="s">
        <v>395</v>
      </c>
      <c r="B553" s="8" t="s">
        <v>660</v>
      </c>
      <c r="C553" s="4" t="s">
        <v>263</v>
      </c>
      <c r="D553" s="4" t="s">
        <v>7</v>
      </c>
      <c r="E553" s="1" t="s">
        <v>396</v>
      </c>
      <c r="F553" s="58"/>
      <c r="G553" s="70">
        <f>+G554+G557+G560+G563+G571</f>
        <v>576577.6</v>
      </c>
      <c r="H553" s="71">
        <f>+H554+H557+H560+H563+H571</f>
        <v>596134.5</v>
      </c>
    </row>
    <row r="554" spans="1:8" ht="37.5" x14ac:dyDescent="0.3">
      <c r="A554" s="5" t="s">
        <v>190</v>
      </c>
      <c r="B554" s="8" t="s">
        <v>660</v>
      </c>
      <c r="C554" s="4" t="s">
        <v>263</v>
      </c>
      <c r="D554" s="4" t="s">
        <v>7</v>
      </c>
      <c r="E554" s="1" t="s">
        <v>397</v>
      </c>
      <c r="F554" s="58"/>
      <c r="G554" s="70">
        <f t="shared" ref="G554:H554" si="249">SUM(G555)</f>
        <v>1000</v>
      </c>
      <c r="H554" s="71">
        <f t="shared" si="249"/>
        <v>1000</v>
      </c>
    </row>
    <row r="555" spans="1:8" ht="20.25" x14ac:dyDescent="0.3">
      <c r="A555" s="5" t="s">
        <v>398</v>
      </c>
      <c r="B555" s="8" t="s">
        <v>660</v>
      </c>
      <c r="C555" s="4" t="s">
        <v>263</v>
      </c>
      <c r="D555" s="4" t="s">
        <v>7</v>
      </c>
      <c r="E555" s="1" t="s">
        <v>399</v>
      </c>
      <c r="F555" s="58"/>
      <c r="G555" s="70">
        <f t="shared" ref="G555:H555" si="250">SUM(G556)</f>
        <v>1000</v>
      </c>
      <c r="H555" s="71">
        <f t="shared" si="250"/>
        <v>1000</v>
      </c>
    </row>
    <row r="556" spans="1:8" ht="20.25" x14ac:dyDescent="0.3">
      <c r="A556" s="18" t="s">
        <v>71</v>
      </c>
      <c r="B556" s="8" t="s">
        <v>660</v>
      </c>
      <c r="C556" s="2" t="s">
        <v>263</v>
      </c>
      <c r="D556" s="2" t="s">
        <v>7</v>
      </c>
      <c r="E556" s="1" t="s">
        <v>399</v>
      </c>
      <c r="F556" s="54" t="s">
        <v>72</v>
      </c>
      <c r="G556" s="66">
        <v>1000</v>
      </c>
      <c r="H556" s="67">
        <v>1000</v>
      </c>
    </row>
    <row r="557" spans="1:8" ht="20.25" x14ac:dyDescent="0.3">
      <c r="A557" s="18" t="s">
        <v>417</v>
      </c>
      <c r="B557" s="8" t="s">
        <v>660</v>
      </c>
      <c r="C557" s="4" t="s">
        <v>263</v>
      </c>
      <c r="D557" s="4" t="s">
        <v>7</v>
      </c>
      <c r="E557" s="1" t="s">
        <v>418</v>
      </c>
      <c r="F557" s="58"/>
      <c r="G557" s="70">
        <f t="shared" ref="G557:H557" si="251">SUM(G558)</f>
        <v>5500</v>
      </c>
      <c r="H557" s="71">
        <f t="shared" si="251"/>
        <v>5500</v>
      </c>
    </row>
    <row r="558" spans="1:8" ht="56.25" x14ac:dyDescent="0.3">
      <c r="A558" s="18" t="s">
        <v>419</v>
      </c>
      <c r="B558" s="8" t="s">
        <v>660</v>
      </c>
      <c r="C558" s="4" t="s">
        <v>263</v>
      </c>
      <c r="D558" s="4" t="s">
        <v>7</v>
      </c>
      <c r="E558" s="1" t="s">
        <v>420</v>
      </c>
      <c r="F558" s="58"/>
      <c r="G558" s="70">
        <f t="shared" ref="G558:H558" si="252">SUM(G559)</f>
        <v>5500</v>
      </c>
      <c r="H558" s="71">
        <f t="shared" si="252"/>
        <v>5500</v>
      </c>
    </row>
    <row r="559" spans="1:8" ht="20.25" x14ac:dyDescent="0.3">
      <c r="A559" s="18" t="s">
        <v>71</v>
      </c>
      <c r="B559" s="8" t="s">
        <v>660</v>
      </c>
      <c r="C559" s="4" t="s">
        <v>263</v>
      </c>
      <c r="D559" s="4" t="s">
        <v>7</v>
      </c>
      <c r="E559" s="1" t="s">
        <v>420</v>
      </c>
      <c r="F559" s="58" t="s">
        <v>72</v>
      </c>
      <c r="G559" s="66">
        <v>5500</v>
      </c>
      <c r="H559" s="67">
        <v>5500</v>
      </c>
    </row>
    <row r="560" spans="1:8" ht="20.25" x14ac:dyDescent="0.3">
      <c r="A560" s="5" t="s">
        <v>50</v>
      </c>
      <c r="B560" s="8" t="s">
        <v>660</v>
      </c>
      <c r="C560" s="4" t="s">
        <v>263</v>
      </c>
      <c r="D560" s="4" t="s">
        <v>7</v>
      </c>
      <c r="E560" s="1" t="s">
        <v>421</v>
      </c>
      <c r="F560" s="58"/>
      <c r="G560" s="70">
        <f t="shared" ref="G560:H560" si="253">SUM(G561)</f>
        <v>60</v>
      </c>
      <c r="H560" s="71">
        <f t="shared" si="253"/>
        <v>60</v>
      </c>
    </row>
    <row r="561" spans="1:8" ht="20.25" x14ac:dyDescent="0.3">
      <c r="A561" s="5" t="s">
        <v>422</v>
      </c>
      <c r="B561" s="8" t="s">
        <v>660</v>
      </c>
      <c r="C561" s="4" t="s">
        <v>263</v>
      </c>
      <c r="D561" s="4" t="s">
        <v>7</v>
      </c>
      <c r="E561" s="1" t="s">
        <v>423</v>
      </c>
      <c r="F561" s="58"/>
      <c r="G561" s="70">
        <f t="shared" ref="G561:H561" si="254">SUM(G562)</f>
        <v>60</v>
      </c>
      <c r="H561" s="71">
        <f t="shared" si="254"/>
        <v>60</v>
      </c>
    </row>
    <row r="562" spans="1:8" ht="20.25" x14ac:dyDescent="0.3">
      <c r="A562" s="18" t="s">
        <v>71</v>
      </c>
      <c r="B562" s="8" t="s">
        <v>660</v>
      </c>
      <c r="C562" s="4" t="s">
        <v>263</v>
      </c>
      <c r="D562" s="4" t="s">
        <v>7</v>
      </c>
      <c r="E562" s="1" t="s">
        <v>423</v>
      </c>
      <c r="F562" s="58" t="s">
        <v>72</v>
      </c>
      <c r="G562" s="66">
        <v>60</v>
      </c>
      <c r="H562" s="67">
        <v>60</v>
      </c>
    </row>
    <row r="563" spans="1:8" ht="37.5" x14ac:dyDescent="0.3">
      <c r="A563" s="5" t="s">
        <v>13</v>
      </c>
      <c r="B563" s="8" t="s">
        <v>660</v>
      </c>
      <c r="C563" s="4" t="s">
        <v>263</v>
      </c>
      <c r="D563" s="4" t="s">
        <v>7</v>
      </c>
      <c r="E563" s="1" t="s">
        <v>424</v>
      </c>
      <c r="F563" s="58"/>
      <c r="G563" s="70">
        <f>SUM(G564+G569+G567)</f>
        <v>568357.1</v>
      </c>
      <c r="H563" s="71">
        <f>SUM(H564+H569+H567)</f>
        <v>587914</v>
      </c>
    </row>
    <row r="564" spans="1:8" ht="20.25" x14ac:dyDescent="0.3">
      <c r="A564" s="5" t="s">
        <v>69</v>
      </c>
      <c r="B564" s="8" t="s">
        <v>660</v>
      </c>
      <c r="C564" s="4" t="s">
        <v>263</v>
      </c>
      <c r="D564" s="4" t="s">
        <v>7</v>
      </c>
      <c r="E564" s="1" t="s">
        <v>425</v>
      </c>
      <c r="F564" s="58"/>
      <c r="G564" s="70">
        <f t="shared" ref="G564:H564" si="255">SUM(G565)</f>
        <v>92126.2</v>
      </c>
      <c r="H564" s="71">
        <f t="shared" si="255"/>
        <v>89904.4</v>
      </c>
    </row>
    <row r="565" spans="1:8" ht="20.25" x14ac:dyDescent="0.3">
      <c r="A565" s="5" t="s">
        <v>426</v>
      </c>
      <c r="B565" s="8" t="s">
        <v>660</v>
      </c>
      <c r="C565" s="4" t="s">
        <v>263</v>
      </c>
      <c r="D565" s="4" t="s">
        <v>7</v>
      </c>
      <c r="E565" s="1" t="s">
        <v>427</v>
      </c>
      <c r="F565" s="58"/>
      <c r="G565" s="70">
        <f t="shared" ref="G565:H565" si="256">SUM(G566)</f>
        <v>92126.2</v>
      </c>
      <c r="H565" s="71">
        <f t="shared" si="256"/>
        <v>89904.4</v>
      </c>
    </row>
    <row r="566" spans="1:8" ht="20.25" x14ac:dyDescent="0.3">
      <c r="A566" s="18" t="s">
        <v>71</v>
      </c>
      <c r="B566" s="8" t="s">
        <v>660</v>
      </c>
      <c r="C566" s="4" t="s">
        <v>263</v>
      </c>
      <c r="D566" s="4" t="s">
        <v>7</v>
      </c>
      <c r="E566" s="1" t="s">
        <v>427</v>
      </c>
      <c r="F566" s="58" t="s">
        <v>72</v>
      </c>
      <c r="G566" s="66">
        <v>92126.2</v>
      </c>
      <c r="H566" s="67">
        <v>89904.4</v>
      </c>
    </row>
    <row r="567" spans="1:8" ht="37.5" x14ac:dyDescent="0.3">
      <c r="A567" s="5" t="s">
        <v>100</v>
      </c>
      <c r="B567" s="8" t="s">
        <v>660</v>
      </c>
      <c r="C567" s="2" t="s">
        <v>263</v>
      </c>
      <c r="D567" s="2" t="s">
        <v>7</v>
      </c>
      <c r="E567" s="1" t="s">
        <v>721</v>
      </c>
      <c r="F567" s="54"/>
      <c r="G567" s="66">
        <f t="shared" ref="G567:H567" si="257">+G568</f>
        <v>43091.9</v>
      </c>
      <c r="H567" s="67">
        <f t="shared" si="257"/>
        <v>45313.700000000004</v>
      </c>
    </row>
    <row r="568" spans="1:8" ht="20.25" x14ac:dyDescent="0.3">
      <c r="A568" s="18" t="s">
        <v>71</v>
      </c>
      <c r="B568" s="8" t="s">
        <v>660</v>
      </c>
      <c r="C568" s="2" t="s">
        <v>263</v>
      </c>
      <c r="D568" s="2" t="s">
        <v>7</v>
      </c>
      <c r="E568" s="2" t="s">
        <v>721</v>
      </c>
      <c r="F568" s="54" t="s">
        <v>72</v>
      </c>
      <c r="G568" s="66">
        <v>43091.9</v>
      </c>
      <c r="H568" s="67">
        <v>45313.700000000004</v>
      </c>
    </row>
    <row r="569" spans="1:8" ht="37.5" x14ac:dyDescent="0.3">
      <c r="A569" s="16" t="s">
        <v>428</v>
      </c>
      <c r="B569" s="8" t="s">
        <v>660</v>
      </c>
      <c r="C569" s="4" t="s">
        <v>263</v>
      </c>
      <c r="D569" s="4" t="s">
        <v>7</v>
      </c>
      <c r="E569" s="1" t="s">
        <v>429</v>
      </c>
      <c r="F569" s="58"/>
      <c r="G569" s="70">
        <f t="shared" ref="G569:H569" si="258">+G570</f>
        <v>433139</v>
      </c>
      <c r="H569" s="71">
        <f t="shared" si="258"/>
        <v>452695.9</v>
      </c>
    </row>
    <row r="570" spans="1:8" ht="20.25" x14ac:dyDescent="0.3">
      <c r="A570" s="18" t="s">
        <v>71</v>
      </c>
      <c r="B570" s="8" t="s">
        <v>660</v>
      </c>
      <c r="C570" s="4" t="s">
        <v>263</v>
      </c>
      <c r="D570" s="4" t="s">
        <v>7</v>
      </c>
      <c r="E570" s="1" t="s">
        <v>429</v>
      </c>
      <c r="F570" s="58" t="s">
        <v>72</v>
      </c>
      <c r="G570" s="66">
        <v>433139</v>
      </c>
      <c r="H570" s="67">
        <v>452695.9</v>
      </c>
    </row>
    <row r="571" spans="1:8" ht="20.25" x14ac:dyDescent="0.3">
      <c r="A571" s="5" t="s">
        <v>81</v>
      </c>
      <c r="B571" s="8" t="s">
        <v>660</v>
      </c>
      <c r="C571" s="4" t="s">
        <v>263</v>
      </c>
      <c r="D571" s="4" t="s">
        <v>7</v>
      </c>
      <c r="E571" s="1" t="s">
        <v>430</v>
      </c>
      <c r="F571" s="58"/>
      <c r="G571" s="66">
        <f>SUM(G572)</f>
        <v>1660.5</v>
      </c>
      <c r="H571" s="67">
        <f>SUM(H572)</f>
        <v>1660.5</v>
      </c>
    </row>
    <row r="572" spans="1:8" ht="56.25" x14ac:dyDescent="0.3">
      <c r="A572" s="27" t="s">
        <v>431</v>
      </c>
      <c r="B572" s="8" t="s">
        <v>660</v>
      </c>
      <c r="C572" s="4" t="s">
        <v>263</v>
      </c>
      <c r="D572" s="4" t="s">
        <v>7</v>
      </c>
      <c r="E572" s="1" t="s">
        <v>432</v>
      </c>
      <c r="F572" s="58"/>
      <c r="G572" s="66">
        <f t="shared" ref="G572:H572" si="259">+G573</f>
        <v>1660.5</v>
      </c>
      <c r="H572" s="67">
        <f t="shared" si="259"/>
        <v>1660.5</v>
      </c>
    </row>
    <row r="573" spans="1:8" ht="20.25" x14ac:dyDescent="0.3">
      <c r="A573" s="18" t="s">
        <v>71</v>
      </c>
      <c r="B573" s="8" t="s">
        <v>660</v>
      </c>
      <c r="C573" s="4" t="s">
        <v>263</v>
      </c>
      <c r="D573" s="4" t="s">
        <v>7</v>
      </c>
      <c r="E573" s="1" t="s">
        <v>432</v>
      </c>
      <c r="F573" s="58" t="s">
        <v>72</v>
      </c>
      <c r="G573" s="66">
        <v>1660.5</v>
      </c>
      <c r="H573" s="67">
        <v>1660.5</v>
      </c>
    </row>
    <row r="574" spans="1:8" ht="20.25" x14ac:dyDescent="0.3">
      <c r="A574" s="18" t="s">
        <v>400</v>
      </c>
      <c r="B574" s="8" t="s">
        <v>660</v>
      </c>
      <c r="C574" s="4" t="s">
        <v>263</v>
      </c>
      <c r="D574" s="4" t="s">
        <v>10</v>
      </c>
      <c r="E574" s="4"/>
      <c r="F574" s="58"/>
      <c r="G574" s="70">
        <f t="shared" ref="G574:H574" si="260">+G575+G624</f>
        <v>916857.00000000012</v>
      </c>
      <c r="H574" s="71">
        <f t="shared" si="260"/>
        <v>922592.79999999993</v>
      </c>
    </row>
    <row r="575" spans="1:8" ht="56.25" x14ac:dyDescent="0.3">
      <c r="A575" s="5" t="s">
        <v>686</v>
      </c>
      <c r="B575" s="8" t="s">
        <v>660</v>
      </c>
      <c r="C575" s="4" t="s">
        <v>263</v>
      </c>
      <c r="D575" s="4" t="s">
        <v>10</v>
      </c>
      <c r="E575" s="4" t="s">
        <v>401</v>
      </c>
      <c r="F575" s="58"/>
      <c r="G575" s="70">
        <f t="shared" ref="G575:H575" si="261">SUM(G576)</f>
        <v>916797.00000000012</v>
      </c>
      <c r="H575" s="71">
        <f t="shared" si="261"/>
        <v>922532.79999999993</v>
      </c>
    </row>
    <row r="576" spans="1:8" ht="20.25" x14ac:dyDescent="0.3">
      <c r="A576" s="5" t="s">
        <v>677</v>
      </c>
      <c r="B576" s="8" t="s">
        <v>660</v>
      </c>
      <c r="C576" s="4" t="s">
        <v>263</v>
      </c>
      <c r="D576" s="4" t="s">
        <v>10</v>
      </c>
      <c r="E576" s="1" t="s">
        <v>402</v>
      </c>
      <c r="F576" s="58"/>
      <c r="G576" s="70">
        <f t="shared" ref="G576:H576" si="262">+G577+G580+G593+G596+G599+G616+G613</f>
        <v>916797.00000000012</v>
      </c>
      <c r="H576" s="71">
        <f t="shared" si="262"/>
        <v>922532.79999999993</v>
      </c>
    </row>
    <row r="577" spans="1:8" ht="37.5" x14ac:dyDescent="0.3">
      <c r="A577" s="5" t="s">
        <v>190</v>
      </c>
      <c r="B577" s="8" t="s">
        <v>660</v>
      </c>
      <c r="C577" s="4" t="s">
        <v>263</v>
      </c>
      <c r="D577" s="4" t="s">
        <v>10</v>
      </c>
      <c r="E577" s="1" t="s">
        <v>403</v>
      </c>
      <c r="F577" s="58"/>
      <c r="G577" s="70">
        <f>SUM(G578)</f>
        <v>3000</v>
      </c>
      <c r="H577" s="71">
        <f>SUM(H578)</f>
        <v>3000</v>
      </c>
    </row>
    <row r="578" spans="1:8" ht="20.25" x14ac:dyDescent="0.3">
      <c r="A578" s="5" t="s">
        <v>404</v>
      </c>
      <c r="B578" s="8" t="s">
        <v>660</v>
      </c>
      <c r="C578" s="4" t="s">
        <v>263</v>
      </c>
      <c r="D578" s="4" t="s">
        <v>10</v>
      </c>
      <c r="E578" s="1" t="s">
        <v>405</v>
      </c>
      <c r="F578" s="58"/>
      <c r="G578" s="70">
        <f t="shared" ref="G578:H578" si="263">SUM(G579)</f>
        <v>3000</v>
      </c>
      <c r="H578" s="71">
        <f t="shared" si="263"/>
        <v>3000</v>
      </c>
    </row>
    <row r="579" spans="1:8" ht="20.25" x14ac:dyDescent="0.3">
      <c r="A579" s="18" t="s">
        <v>71</v>
      </c>
      <c r="B579" s="8" t="s">
        <v>660</v>
      </c>
      <c r="C579" s="4" t="s">
        <v>263</v>
      </c>
      <c r="D579" s="4" t="s">
        <v>10</v>
      </c>
      <c r="E579" s="1" t="s">
        <v>405</v>
      </c>
      <c r="F579" s="58" t="s">
        <v>72</v>
      </c>
      <c r="G579" s="66">
        <v>3000</v>
      </c>
      <c r="H579" s="67">
        <v>3000</v>
      </c>
    </row>
    <row r="580" spans="1:8" ht="20.25" x14ac:dyDescent="0.3">
      <c r="A580" s="18" t="s">
        <v>27</v>
      </c>
      <c r="B580" s="8" t="s">
        <v>660</v>
      </c>
      <c r="C580" s="4" t="s">
        <v>263</v>
      </c>
      <c r="D580" s="4" t="s">
        <v>10</v>
      </c>
      <c r="E580" s="1" t="s">
        <v>433</v>
      </c>
      <c r="F580" s="58"/>
      <c r="G580" s="70">
        <f t="shared" ref="G580:H580" si="264">SUM(G581+G587+G583+G585+G589+G591)</f>
        <v>53950.299999999996</v>
      </c>
      <c r="H580" s="71">
        <f t="shared" si="264"/>
        <v>33096.400000000001</v>
      </c>
    </row>
    <row r="581" spans="1:8" ht="20.25" x14ac:dyDescent="0.3">
      <c r="A581" s="5" t="s">
        <v>416</v>
      </c>
      <c r="B581" s="8" t="s">
        <v>660</v>
      </c>
      <c r="C581" s="4" t="s">
        <v>263</v>
      </c>
      <c r="D581" s="4" t="s">
        <v>10</v>
      </c>
      <c r="E581" s="1" t="s">
        <v>434</v>
      </c>
      <c r="F581" s="58"/>
      <c r="G581" s="70">
        <f t="shared" ref="G581:H585" si="265">SUM(G582)</f>
        <v>2500</v>
      </c>
      <c r="H581" s="71">
        <f t="shared" si="265"/>
        <v>2500</v>
      </c>
    </row>
    <row r="582" spans="1:8" ht="20.25" x14ac:dyDescent="0.3">
      <c r="A582" s="18" t="s">
        <v>71</v>
      </c>
      <c r="B582" s="8" t="s">
        <v>660</v>
      </c>
      <c r="C582" s="4" t="s">
        <v>263</v>
      </c>
      <c r="D582" s="4" t="s">
        <v>10</v>
      </c>
      <c r="E582" s="1" t="s">
        <v>434</v>
      </c>
      <c r="F582" s="58" t="s">
        <v>72</v>
      </c>
      <c r="G582" s="66">
        <v>2500</v>
      </c>
      <c r="H582" s="67">
        <v>2500</v>
      </c>
    </row>
    <row r="583" spans="1:8" ht="20.25" x14ac:dyDescent="0.3">
      <c r="A583" s="5" t="s">
        <v>764</v>
      </c>
      <c r="B583" s="8" t="s">
        <v>660</v>
      </c>
      <c r="C583" s="4" t="s">
        <v>263</v>
      </c>
      <c r="D583" s="4" t="s">
        <v>10</v>
      </c>
      <c r="E583" s="1" t="s">
        <v>762</v>
      </c>
      <c r="F583" s="58"/>
      <c r="G583" s="70">
        <f t="shared" si="265"/>
        <v>450</v>
      </c>
      <c r="H583" s="71">
        <f t="shared" si="265"/>
        <v>450</v>
      </c>
    </row>
    <row r="584" spans="1:8" ht="20.25" x14ac:dyDescent="0.3">
      <c r="A584" s="18" t="s">
        <v>71</v>
      </c>
      <c r="B584" s="8" t="s">
        <v>660</v>
      </c>
      <c r="C584" s="4" t="s">
        <v>263</v>
      </c>
      <c r="D584" s="4" t="s">
        <v>10</v>
      </c>
      <c r="E584" s="1" t="s">
        <v>762</v>
      </c>
      <c r="F584" s="58" t="s">
        <v>72</v>
      </c>
      <c r="G584" s="66">
        <v>450</v>
      </c>
      <c r="H584" s="67">
        <v>450</v>
      </c>
    </row>
    <row r="585" spans="1:8" ht="37.5" x14ac:dyDescent="0.3">
      <c r="A585" s="5" t="s">
        <v>765</v>
      </c>
      <c r="B585" s="8" t="s">
        <v>660</v>
      </c>
      <c r="C585" s="4" t="s">
        <v>263</v>
      </c>
      <c r="D585" s="4" t="s">
        <v>10</v>
      </c>
      <c r="E585" s="1" t="s">
        <v>763</v>
      </c>
      <c r="F585" s="58"/>
      <c r="G585" s="70">
        <f t="shared" si="265"/>
        <v>300</v>
      </c>
      <c r="H585" s="71">
        <f t="shared" si="265"/>
        <v>300</v>
      </c>
    </row>
    <row r="586" spans="1:8" ht="20.25" x14ac:dyDescent="0.3">
      <c r="A586" s="18" t="s">
        <v>71</v>
      </c>
      <c r="B586" s="8" t="s">
        <v>660</v>
      </c>
      <c r="C586" s="4" t="s">
        <v>263</v>
      </c>
      <c r="D586" s="4" t="s">
        <v>10</v>
      </c>
      <c r="E586" s="1" t="s">
        <v>763</v>
      </c>
      <c r="F586" s="58" t="s">
        <v>72</v>
      </c>
      <c r="G586" s="66">
        <v>300</v>
      </c>
      <c r="H586" s="67">
        <v>300</v>
      </c>
    </row>
    <row r="587" spans="1:8" ht="37.5" x14ac:dyDescent="0.3">
      <c r="A587" s="5" t="s">
        <v>745</v>
      </c>
      <c r="B587" s="8" t="s">
        <v>660</v>
      </c>
      <c r="C587" s="4" t="s">
        <v>263</v>
      </c>
      <c r="D587" s="4" t="s">
        <v>10</v>
      </c>
      <c r="E587" s="1" t="s">
        <v>746</v>
      </c>
      <c r="F587" s="58"/>
      <c r="G587" s="70">
        <f t="shared" ref="G587:H591" si="266">SUM(G588)</f>
        <v>48205.599999999999</v>
      </c>
      <c r="H587" s="71">
        <f t="shared" si="266"/>
        <v>26159.1</v>
      </c>
    </row>
    <row r="588" spans="1:8" ht="20.25" x14ac:dyDescent="0.3">
      <c r="A588" s="18" t="s">
        <v>71</v>
      </c>
      <c r="B588" s="8" t="s">
        <v>660</v>
      </c>
      <c r="C588" s="4" t="s">
        <v>263</v>
      </c>
      <c r="D588" s="4" t="s">
        <v>10</v>
      </c>
      <c r="E588" s="1" t="s">
        <v>746</v>
      </c>
      <c r="F588" s="58" t="s">
        <v>72</v>
      </c>
      <c r="G588" s="66">
        <v>48205.599999999999</v>
      </c>
      <c r="H588" s="67">
        <v>26159.1</v>
      </c>
    </row>
    <row r="589" spans="1:8" ht="20.25" x14ac:dyDescent="0.3">
      <c r="A589" s="5" t="s">
        <v>780</v>
      </c>
      <c r="B589" s="8" t="s">
        <v>660</v>
      </c>
      <c r="C589" s="4" t="s">
        <v>263</v>
      </c>
      <c r="D589" s="4" t="s">
        <v>10</v>
      </c>
      <c r="E589" s="1" t="s">
        <v>781</v>
      </c>
      <c r="F589" s="58"/>
      <c r="G589" s="70">
        <f t="shared" si="266"/>
        <v>1000.2</v>
      </c>
      <c r="H589" s="71">
        <f t="shared" si="266"/>
        <v>0</v>
      </c>
    </row>
    <row r="590" spans="1:8" ht="20.25" x14ac:dyDescent="0.3">
      <c r="A590" s="18" t="s">
        <v>71</v>
      </c>
      <c r="B590" s="8" t="s">
        <v>660</v>
      </c>
      <c r="C590" s="4" t="s">
        <v>263</v>
      </c>
      <c r="D590" s="4" t="s">
        <v>10</v>
      </c>
      <c r="E590" s="1" t="s">
        <v>781</v>
      </c>
      <c r="F590" s="58" t="s">
        <v>72</v>
      </c>
      <c r="G590" s="66">
        <v>1000.2</v>
      </c>
      <c r="H590" s="67">
        <v>0</v>
      </c>
    </row>
    <row r="591" spans="1:8" ht="37.5" x14ac:dyDescent="0.3">
      <c r="A591" s="5" t="s">
        <v>782</v>
      </c>
      <c r="B591" s="8" t="s">
        <v>660</v>
      </c>
      <c r="C591" s="4" t="s">
        <v>263</v>
      </c>
      <c r="D591" s="4" t="s">
        <v>10</v>
      </c>
      <c r="E591" s="1" t="s">
        <v>783</v>
      </c>
      <c r="F591" s="58"/>
      <c r="G591" s="70">
        <f t="shared" si="266"/>
        <v>1494.5</v>
      </c>
      <c r="H591" s="71">
        <f t="shared" si="266"/>
        <v>3687.3</v>
      </c>
    </row>
    <row r="592" spans="1:8" ht="20.25" x14ac:dyDescent="0.3">
      <c r="A592" s="18" t="s">
        <v>71</v>
      </c>
      <c r="B592" s="8" t="s">
        <v>660</v>
      </c>
      <c r="C592" s="4" t="s">
        <v>263</v>
      </c>
      <c r="D592" s="4" t="s">
        <v>10</v>
      </c>
      <c r="E592" s="1" t="s">
        <v>783</v>
      </c>
      <c r="F592" s="58" t="s">
        <v>72</v>
      </c>
      <c r="G592" s="66">
        <v>1494.5</v>
      </c>
      <c r="H592" s="67">
        <v>3687.3</v>
      </c>
    </row>
    <row r="593" spans="1:8" ht="20.25" x14ac:dyDescent="0.3">
      <c r="A593" s="18" t="s">
        <v>417</v>
      </c>
      <c r="B593" s="8" t="s">
        <v>660</v>
      </c>
      <c r="C593" s="4" t="s">
        <v>263</v>
      </c>
      <c r="D593" s="4" t="s">
        <v>10</v>
      </c>
      <c r="E593" s="1" t="s">
        <v>435</v>
      </c>
      <c r="F593" s="58"/>
      <c r="G593" s="70">
        <f t="shared" ref="G593:H593" si="267">SUM(G594)</f>
        <v>6500</v>
      </c>
      <c r="H593" s="71">
        <f t="shared" si="267"/>
        <v>6500</v>
      </c>
    </row>
    <row r="594" spans="1:8" ht="56.25" x14ac:dyDescent="0.3">
      <c r="A594" s="5" t="s">
        <v>436</v>
      </c>
      <c r="B594" s="8" t="s">
        <v>660</v>
      </c>
      <c r="C594" s="4" t="s">
        <v>263</v>
      </c>
      <c r="D594" s="4" t="s">
        <v>10</v>
      </c>
      <c r="E594" s="1" t="s">
        <v>437</v>
      </c>
      <c r="F594" s="58"/>
      <c r="G594" s="70">
        <f t="shared" ref="G594:H594" si="268">SUM(G595)</f>
        <v>6500</v>
      </c>
      <c r="H594" s="71">
        <f t="shared" si="268"/>
        <v>6500</v>
      </c>
    </row>
    <row r="595" spans="1:8" ht="20.25" x14ac:dyDescent="0.3">
      <c r="A595" s="18" t="s">
        <v>71</v>
      </c>
      <c r="B595" s="8" t="s">
        <v>660</v>
      </c>
      <c r="C595" s="4" t="s">
        <v>263</v>
      </c>
      <c r="D595" s="4" t="s">
        <v>10</v>
      </c>
      <c r="E595" s="1" t="s">
        <v>437</v>
      </c>
      <c r="F595" s="58" t="s">
        <v>72</v>
      </c>
      <c r="G595" s="66">
        <v>6500</v>
      </c>
      <c r="H595" s="67">
        <v>6500</v>
      </c>
    </row>
    <row r="596" spans="1:8" ht="20.25" x14ac:dyDescent="0.3">
      <c r="A596" s="5" t="s">
        <v>50</v>
      </c>
      <c r="B596" s="8" t="s">
        <v>660</v>
      </c>
      <c r="C596" s="4" t="s">
        <v>263</v>
      </c>
      <c r="D596" s="4" t="s">
        <v>10</v>
      </c>
      <c r="E596" s="1" t="s">
        <v>438</v>
      </c>
      <c r="F596" s="58"/>
      <c r="G596" s="70">
        <f t="shared" ref="G596:H596" si="269">SUM(G597)</f>
        <v>1500</v>
      </c>
      <c r="H596" s="71">
        <f t="shared" si="269"/>
        <v>1500</v>
      </c>
    </row>
    <row r="597" spans="1:8" ht="20.25" x14ac:dyDescent="0.3">
      <c r="A597" s="5" t="s">
        <v>439</v>
      </c>
      <c r="B597" s="8" t="s">
        <v>660</v>
      </c>
      <c r="C597" s="4" t="s">
        <v>263</v>
      </c>
      <c r="D597" s="4" t="s">
        <v>10</v>
      </c>
      <c r="E597" s="1" t="s">
        <v>440</v>
      </c>
      <c r="F597" s="58"/>
      <c r="G597" s="70">
        <f t="shared" ref="G597:H597" si="270">SUM(G598)</f>
        <v>1500</v>
      </c>
      <c r="H597" s="71">
        <f t="shared" si="270"/>
        <v>1500</v>
      </c>
    </row>
    <row r="598" spans="1:8" ht="20.25" x14ac:dyDescent="0.3">
      <c r="A598" s="18" t="s">
        <v>71</v>
      </c>
      <c r="B598" s="8" t="s">
        <v>660</v>
      </c>
      <c r="C598" s="4" t="s">
        <v>263</v>
      </c>
      <c r="D598" s="4" t="s">
        <v>10</v>
      </c>
      <c r="E598" s="1" t="s">
        <v>440</v>
      </c>
      <c r="F598" s="58" t="s">
        <v>72</v>
      </c>
      <c r="G598" s="66">
        <v>1500</v>
      </c>
      <c r="H598" s="67">
        <v>1500</v>
      </c>
    </row>
    <row r="599" spans="1:8" ht="37.5" x14ac:dyDescent="0.3">
      <c r="A599" s="5" t="s">
        <v>13</v>
      </c>
      <c r="B599" s="8" t="s">
        <v>660</v>
      </c>
      <c r="C599" s="4" t="s">
        <v>263</v>
      </c>
      <c r="D599" s="4" t="s">
        <v>10</v>
      </c>
      <c r="E599" s="1" t="s">
        <v>441</v>
      </c>
      <c r="F599" s="58"/>
      <c r="G599" s="66">
        <f t="shared" ref="G599:H599" si="271">+G600+G607+G603+G611+G605+G609</f>
        <v>779913.9</v>
      </c>
      <c r="H599" s="67">
        <f t="shared" si="271"/>
        <v>806610.7</v>
      </c>
    </row>
    <row r="600" spans="1:8" ht="20.25" x14ac:dyDescent="0.3">
      <c r="A600" s="5" t="s">
        <v>69</v>
      </c>
      <c r="B600" s="8" t="s">
        <v>660</v>
      </c>
      <c r="C600" s="4" t="s">
        <v>263</v>
      </c>
      <c r="D600" s="4" t="s">
        <v>10</v>
      </c>
      <c r="E600" s="1" t="s">
        <v>442</v>
      </c>
      <c r="F600" s="58"/>
      <c r="G600" s="66">
        <f t="shared" ref="G600:H600" si="272">SUM(G601)</f>
        <v>157154.99999999997</v>
      </c>
      <c r="H600" s="67">
        <f t="shared" si="272"/>
        <v>153939.79999999999</v>
      </c>
    </row>
    <row r="601" spans="1:8" ht="20.25" x14ac:dyDescent="0.3">
      <c r="A601" s="5" t="s">
        <v>443</v>
      </c>
      <c r="B601" s="8" t="s">
        <v>660</v>
      </c>
      <c r="C601" s="4" t="s">
        <v>263</v>
      </c>
      <c r="D601" s="4" t="s">
        <v>10</v>
      </c>
      <c r="E601" s="1" t="s">
        <v>444</v>
      </c>
      <c r="F601" s="58"/>
      <c r="G601" s="66">
        <f t="shared" ref="G601:H601" si="273">SUM(G602)</f>
        <v>157154.99999999997</v>
      </c>
      <c r="H601" s="67">
        <f t="shared" si="273"/>
        <v>153939.79999999999</v>
      </c>
    </row>
    <row r="602" spans="1:8" ht="20.25" x14ac:dyDescent="0.3">
      <c r="A602" s="18" t="s">
        <v>71</v>
      </c>
      <c r="B602" s="8" t="s">
        <v>660</v>
      </c>
      <c r="C602" s="4" t="s">
        <v>263</v>
      </c>
      <c r="D602" s="4" t="s">
        <v>10</v>
      </c>
      <c r="E602" s="1" t="s">
        <v>444</v>
      </c>
      <c r="F602" s="58" t="s">
        <v>72</v>
      </c>
      <c r="G602" s="66">
        <v>157154.99999999997</v>
      </c>
      <c r="H602" s="67">
        <v>153939.79999999999</v>
      </c>
    </row>
    <row r="603" spans="1:8" ht="56.25" x14ac:dyDescent="0.3">
      <c r="A603" s="16" t="s">
        <v>445</v>
      </c>
      <c r="B603" s="8" t="s">
        <v>660</v>
      </c>
      <c r="C603" s="4" t="s">
        <v>263</v>
      </c>
      <c r="D603" s="4" t="s">
        <v>10</v>
      </c>
      <c r="E603" s="1" t="s">
        <v>446</v>
      </c>
      <c r="F603" s="58"/>
      <c r="G603" s="70">
        <f t="shared" ref="G603:H603" si="274">+G604</f>
        <v>29882.799999999999</v>
      </c>
      <c r="H603" s="71">
        <f t="shared" si="274"/>
        <v>30032.2</v>
      </c>
    </row>
    <row r="604" spans="1:8" ht="20.25" x14ac:dyDescent="0.3">
      <c r="A604" s="18" t="s">
        <v>71</v>
      </c>
      <c r="B604" s="8" t="s">
        <v>660</v>
      </c>
      <c r="C604" s="4" t="s">
        <v>263</v>
      </c>
      <c r="D604" s="4" t="s">
        <v>10</v>
      </c>
      <c r="E604" s="1" t="s">
        <v>446</v>
      </c>
      <c r="F604" s="58" t="s">
        <v>72</v>
      </c>
      <c r="G604" s="66">
        <v>29882.799999999999</v>
      </c>
      <c r="H604" s="67">
        <v>30032.2</v>
      </c>
    </row>
    <row r="605" spans="1:8" ht="37.5" x14ac:dyDescent="0.3">
      <c r="A605" s="5" t="s">
        <v>100</v>
      </c>
      <c r="B605" s="8" t="s">
        <v>660</v>
      </c>
      <c r="C605" s="4" t="s">
        <v>263</v>
      </c>
      <c r="D605" s="4" t="s">
        <v>10</v>
      </c>
      <c r="E605" s="1" t="s">
        <v>722</v>
      </c>
      <c r="F605" s="54"/>
      <c r="G605" s="66">
        <f t="shared" ref="G605:H605" si="275">+G606</f>
        <v>61166.9</v>
      </c>
      <c r="H605" s="67">
        <f t="shared" si="275"/>
        <v>64382.2</v>
      </c>
    </row>
    <row r="606" spans="1:8" ht="20.25" x14ac:dyDescent="0.3">
      <c r="A606" s="18" t="s">
        <v>71</v>
      </c>
      <c r="B606" s="8" t="s">
        <v>660</v>
      </c>
      <c r="C606" s="4" t="s">
        <v>263</v>
      </c>
      <c r="D606" s="4" t="s">
        <v>10</v>
      </c>
      <c r="E606" s="2" t="s">
        <v>722</v>
      </c>
      <c r="F606" s="54" t="s">
        <v>72</v>
      </c>
      <c r="G606" s="66">
        <v>61166.9</v>
      </c>
      <c r="H606" s="67">
        <v>64382.2</v>
      </c>
    </row>
    <row r="607" spans="1:8" ht="56.25" x14ac:dyDescent="0.3">
      <c r="A607" s="5" t="s">
        <v>447</v>
      </c>
      <c r="B607" s="8" t="s">
        <v>660</v>
      </c>
      <c r="C607" s="4" t="s">
        <v>263</v>
      </c>
      <c r="D607" s="4" t="s">
        <v>10</v>
      </c>
      <c r="E607" s="1" t="s">
        <v>448</v>
      </c>
      <c r="F607" s="58"/>
      <c r="G607" s="70">
        <f t="shared" ref="G607:H609" si="276">+G608</f>
        <v>530738.1</v>
      </c>
      <c r="H607" s="71">
        <f t="shared" si="276"/>
        <v>557145.30000000005</v>
      </c>
    </row>
    <row r="608" spans="1:8" ht="20.25" x14ac:dyDescent="0.3">
      <c r="A608" s="18" t="s">
        <v>71</v>
      </c>
      <c r="B608" s="8" t="s">
        <v>660</v>
      </c>
      <c r="C608" s="4" t="s">
        <v>263</v>
      </c>
      <c r="D608" s="4" t="s">
        <v>10</v>
      </c>
      <c r="E608" s="1" t="s">
        <v>448</v>
      </c>
      <c r="F608" s="58" t="s">
        <v>72</v>
      </c>
      <c r="G608" s="66">
        <v>530738.1</v>
      </c>
      <c r="H608" s="67">
        <v>557145.30000000005</v>
      </c>
    </row>
    <row r="609" spans="1:8" ht="37.5" x14ac:dyDescent="0.3">
      <c r="A609" s="5" t="s">
        <v>782</v>
      </c>
      <c r="B609" s="8" t="s">
        <v>660</v>
      </c>
      <c r="C609" s="4" t="s">
        <v>263</v>
      </c>
      <c r="D609" s="4" t="s">
        <v>10</v>
      </c>
      <c r="E609" s="1" t="s">
        <v>784</v>
      </c>
      <c r="F609" s="58"/>
      <c r="G609" s="70">
        <f t="shared" si="276"/>
        <v>140</v>
      </c>
      <c r="H609" s="71">
        <f t="shared" si="276"/>
        <v>280.10000000000002</v>
      </c>
    </row>
    <row r="610" spans="1:8" ht="20.25" x14ac:dyDescent="0.3">
      <c r="A610" s="18" t="s">
        <v>71</v>
      </c>
      <c r="B610" s="8" t="s">
        <v>660</v>
      </c>
      <c r="C610" s="4" t="s">
        <v>263</v>
      </c>
      <c r="D610" s="4" t="s">
        <v>10</v>
      </c>
      <c r="E610" s="1" t="s">
        <v>784</v>
      </c>
      <c r="F610" s="58" t="s">
        <v>72</v>
      </c>
      <c r="G610" s="66">
        <v>140</v>
      </c>
      <c r="H610" s="67">
        <v>280.10000000000002</v>
      </c>
    </row>
    <row r="611" spans="1:8" ht="37.5" x14ac:dyDescent="0.3">
      <c r="A611" s="16" t="s">
        <v>720</v>
      </c>
      <c r="B611" s="8" t="s">
        <v>660</v>
      </c>
      <c r="C611" s="4" t="s">
        <v>263</v>
      </c>
      <c r="D611" s="4" t="s">
        <v>10</v>
      </c>
      <c r="E611" s="1" t="s">
        <v>785</v>
      </c>
      <c r="F611" s="58"/>
      <c r="G611" s="70">
        <f t="shared" ref="G611:H611" si="277">+G612</f>
        <v>831.1</v>
      </c>
      <c r="H611" s="71">
        <f t="shared" si="277"/>
        <v>831.1</v>
      </c>
    </row>
    <row r="612" spans="1:8" ht="20.25" x14ac:dyDescent="0.3">
      <c r="A612" s="18" t="s">
        <v>71</v>
      </c>
      <c r="B612" s="8" t="s">
        <v>660</v>
      </c>
      <c r="C612" s="4" t="s">
        <v>263</v>
      </c>
      <c r="D612" s="4" t="s">
        <v>10</v>
      </c>
      <c r="E612" s="1" t="s">
        <v>785</v>
      </c>
      <c r="F612" s="58" t="s">
        <v>72</v>
      </c>
      <c r="G612" s="66">
        <v>831.1</v>
      </c>
      <c r="H612" s="67">
        <v>831.1</v>
      </c>
    </row>
    <row r="613" spans="1:8" ht="56.25" x14ac:dyDescent="0.3">
      <c r="A613" s="18" t="s">
        <v>693</v>
      </c>
      <c r="B613" s="8" t="s">
        <v>660</v>
      </c>
      <c r="C613" s="4" t="s">
        <v>263</v>
      </c>
      <c r="D613" s="4" t="s">
        <v>10</v>
      </c>
      <c r="E613" s="1" t="s">
        <v>695</v>
      </c>
      <c r="F613" s="58"/>
      <c r="G613" s="66">
        <f t="shared" ref="G613:H613" si="278">+G614</f>
        <v>4540.3999999999996</v>
      </c>
      <c r="H613" s="67">
        <f t="shared" si="278"/>
        <v>5472</v>
      </c>
    </row>
    <row r="614" spans="1:8" ht="63.75" customHeight="1" x14ac:dyDescent="0.3">
      <c r="A614" s="27" t="s">
        <v>694</v>
      </c>
      <c r="B614" s="8" t="s">
        <v>660</v>
      </c>
      <c r="C614" s="4" t="s">
        <v>263</v>
      </c>
      <c r="D614" s="4" t="s">
        <v>10</v>
      </c>
      <c r="E614" s="1" t="s">
        <v>696</v>
      </c>
      <c r="F614" s="58"/>
      <c r="G614" s="70">
        <f t="shared" ref="G614:H614" si="279">+G615</f>
        <v>4540.3999999999996</v>
      </c>
      <c r="H614" s="71">
        <f t="shared" si="279"/>
        <v>5472</v>
      </c>
    </row>
    <row r="615" spans="1:8" ht="20.25" x14ac:dyDescent="0.3">
      <c r="A615" s="18" t="s">
        <v>71</v>
      </c>
      <c r="B615" s="8" t="s">
        <v>660</v>
      </c>
      <c r="C615" s="4" t="s">
        <v>263</v>
      </c>
      <c r="D615" s="4" t="s">
        <v>10</v>
      </c>
      <c r="E615" s="1" t="s">
        <v>696</v>
      </c>
      <c r="F615" s="58" t="s">
        <v>72</v>
      </c>
      <c r="G615" s="66">
        <v>4540.3999999999996</v>
      </c>
      <c r="H615" s="67">
        <v>5472</v>
      </c>
    </row>
    <row r="616" spans="1:8" ht="20.25" x14ac:dyDescent="0.3">
      <c r="A616" s="5" t="s">
        <v>81</v>
      </c>
      <c r="B616" s="8" t="s">
        <v>660</v>
      </c>
      <c r="C616" s="4" t="s">
        <v>263</v>
      </c>
      <c r="D616" s="4" t="s">
        <v>10</v>
      </c>
      <c r="E616" s="1" t="s">
        <v>451</v>
      </c>
      <c r="F616" s="58"/>
      <c r="G616" s="70">
        <f t="shared" ref="G616:H616" si="280">SUM(G617+G620+G622)</f>
        <v>67392.399999999994</v>
      </c>
      <c r="H616" s="71">
        <f t="shared" si="280"/>
        <v>66353.7</v>
      </c>
    </row>
    <row r="617" spans="1:8" ht="37.5" x14ac:dyDescent="0.3">
      <c r="A617" s="5" t="s">
        <v>452</v>
      </c>
      <c r="B617" s="8" t="s">
        <v>660</v>
      </c>
      <c r="C617" s="4" t="s">
        <v>263</v>
      </c>
      <c r="D617" s="4" t="s">
        <v>10</v>
      </c>
      <c r="E617" s="1" t="s">
        <v>453</v>
      </c>
      <c r="F617" s="58"/>
      <c r="G617" s="70">
        <f t="shared" ref="G617:H617" si="281">+G619+G618</f>
        <v>23622.400000000001</v>
      </c>
      <c r="H617" s="71">
        <f t="shared" si="281"/>
        <v>23622.400000000001</v>
      </c>
    </row>
    <row r="618" spans="1:8" ht="37.5" x14ac:dyDescent="0.3">
      <c r="A618" s="16" t="s">
        <v>277</v>
      </c>
      <c r="B618" s="8" t="s">
        <v>660</v>
      </c>
      <c r="C618" s="4" t="s">
        <v>263</v>
      </c>
      <c r="D618" s="4" t="s">
        <v>10</v>
      </c>
      <c r="E618" s="1" t="s">
        <v>453</v>
      </c>
      <c r="F618" s="58" t="s">
        <v>278</v>
      </c>
      <c r="G618" s="66">
        <v>584.9</v>
      </c>
      <c r="H618" s="67">
        <v>584.9</v>
      </c>
    </row>
    <row r="619" spans="1:8" ht="20.25" x14ac:dyDescent="0.3">
      <c r="A619" s="18" t="s">
        <v>71</v>
      </c>
      <c r="B619" s="8" t="s">
        <v>660</v>
      </c>
      <c r="C619" s="4" t="s">
        <v>263</v>
      </c>
      <c r="D619" s="4" t="s">
        <v>10</v>
      </c>
      <c r="E619" s="1" t="s">
        <v>453</v>
      </c>
      <c r="F619" s="58" t="s">
        <v>72</v>
      </c>
      <c r="G619" s="66">
        <v>23037.5</v>
      </c>
      <c r="H619" s="67">
        <v>23037.5</v>
      </c>
    </row>
    <row r="620" spans="1:8" ht="75" x14ac:dyDescent="0.3">
      <c r="A620" s="28" t="s">
        <v>454</v>
      </c>
      <c r="B620" s="8" t="s">
        <v>660</v>
      </c>
      <c r="C620" s="4" t="s">
        <v>263</v>
      </c>
      <c r="D620" s="4" t="s">
        <v>10</v>
      </c>
      <c r="E620" s="1" t="s">
        <v>455</v>
      </c>
      <c r="F620" s="58"/>
      <c r="G620" s="66">
        <f t="shared" ref="G620:H620" si="282">+G621</f>
        <v>36541.5</v>
      </c>
      <c r="H620" s="67">
        <f t="shared" si="282"/>
        <v>35502.799999999996</v>
      </c>
    </row>
    <row r="621" spans="1:8" ht="20.25" x14ac:dyDescent="0.3">
      <c r="A621" s="18" t="s">
        <v>71</v>
      </c>
      <c r="B621" s="8" t="s">
        <v>660</v>
      </c>
      <c r="C621" s="4" t="s">
        <v>263</v>
      </c>
      <c r="D621" s="4" t="s">
        <v>10</v>
      </c>
      <c r="E621" s="1" t="s">
        <v>455</v>
      </c>
      <c r="F621" s="58" t="s">
        <v>72</v>
      </c>
      <c r="G621" s="66">
        <v>36541.5</v>
      </c>
      <c r="H621" s="67">
        <v>35502.799999999996</v>
      </c>
    </row>
    <row r="622" spans="1:8" ht="56.25" x14ac:dyDescent="0.3">
      <c r="A622" s="27" t="s">
        <v>456</v>
      </c>
      <c r="B622" s="8" t="s">
        <v>660</v>
      </c>
      <c r="C622" s="4" t="s">
        <v>263</v>
      </c>
      <c r="D622" s="4" t="s">
        <v>10</v>
      </c>
      <c r="E622" s="1" t="s">
        <v>457</v>
      </c>
      <c r="F622" s="58"/>
      <c r="G622" s="66">
        <f t="shared" ref="G622:H622" si="283">+G623</f>
        <v>7228.5</v>
      </c>
      <c r="H622" s="67">
        <f t="shared" si="283"/>
        <v>7228.5</v>
      </c>
    </row>
    <row r="623" spans="1:8" ht="20.25" x14ac:dyDescent="0.3">
      <c r="A623" s="18" t="s">
        <v>71</v>
      </c>
      <c r="B623" s="8" t="s">
        <v>660</v>
      </c>
      <c r="C623" s="4" t="s">
        <v>263</v>
      </c>
      <c r="D623" s="4" t="s">
        <v>10</v>
      </c>
      <c r="E623" s="1" t="s">
        <v>457</v>
      </c>
      <c r="F623" s="58" t="s">
        <v>72</v>
      </c>
      <c r="G623" s="66">
        <v>7228.5</v>
      </c>
      <c r="H623" s="67">
        <v>7228.5</v>
      </c>
    </row>
    <row r="624" spans="1:8" ht="75" x14ac:dyDescent="0.3">
      <c r="A624" s="5" t="s">
        <v>675</v>
      </c>
      <c r="B624" s="8" t="s">
        <v>660</v>
      </c>
      <c r="C624" s="4" t="s">
        <v>263</v>
      </c>
      <c r="D624" s="4" t="s">
        <v>10</v>
      </c>
      <c r="E624" s="4" t="s">
        <v>120</v>
      </c>
      <c r="F624" s="58"/>
      <c r="G624" s="70">
        <f t="shared" ref="G624:H624" si="284">G625</f>
        <v>60</v>
      </c>
      <c r="H624" s="71">
        <f t="shared" si="284"/>
        <v>60</v>
      </c>
    </row>
    <row r="625" spans="1:8" ht="20.25" x14ac:dyDescent="0.3">
      <c r="A625" s="5" t="s">
        <v>121</v>
      </c>
      <c r="B625" s="8" t="s">
        <v>660</v>
      </c>
      <c r="C625" s="4" t="s">
        <v>263</v>
      </c>
      <c r="D625" s="4" t="s">
        <v>10</v>
      </c>
      <c r="E625" s="4" t="s">
        <v>122</v>
      </c>
      <c r="F625" s="58"/>
      <c r="G625" s="70">
        <f t="shared" ref="G625:H625" si="285">G626</f>
        <v>60</v>
      </c>
      <c r="H625" s="71">
        <f t="shared" si="285"/>
        <v>60</v>
      </c>
    </row>
    <row r="626" spans="1:8" ht="20.25" x14ac:dyDescent="0.3">
      <c r="A626" s="20" t="s">
        <v>458</v>
      </c>
      <c r="B626" s="8" t="s">
        <v>660</v>
      </c>
      <c r="C626" s="4" t="s">
        <v>263</v>
      </c>
      <c r="D626" s="4" t="s">
        <v>10</v>
      </c>
      <c r="E626" s="1" t="s">
        <v>459</v>
      </c>
      <c r="F626" s="58"/>
      <c r="G626" s="66">
        <f t="shared" ref="G626:H627" si="286">+G627</f>
        <v>60</v>
      </c>
      <c r="H626" s="67">
        <f t="shared" si="286"/>
        <v>60</v>
      </c>
    </row>
    <row r="627" spans="1:8" ht="75" x14ac:dyDescent="0.3">
      <c r="A627" s="20" t="s">
        <v>460</v>
      </c>
      <c r="B627" s="8" t="s">
        <v>660</v>
      </c>
      <c r="C627" s="4" t="s">
        <v>263</v>
      </c>
      <c r="D627" s="4" t="s">
        <v>10</v>
      </c>
      <c r="E627" s="1" t="s">
        <v>461</v>
      </c>
      <c r="F627" s="58"/>
      <c r="G627" s="70">
        <f t="shared" si="286"/>
        <v>60</v>
      </c>
      <c r="H627" s="71">
        <f t="shared" si="286"/>
        <v>60</v>
      </c>
    </row>
    <row r="628" spans="1:8" ht="20.25" x14ac:dyDescent="0.3">
      <c r="A628" s="18" t="s">
        <v>71</v>
      </c>
      <c r="B628" s="8" t="s">
        <v>660</v>
      </c>
      <c r="C628" s="4" t="s">
        <v>263</v>
      </c>
      <c r="D628" s="4" t="s">
        <v>10</v>
      </c>
      <c r="E628" s="1" t="s">
        <v>461</v>
      </c>
      <c r="F628" s="58" t="s">
        <v>72</v>
      </c>
      <c r="G628" s="66">
        <v>60</v>
      </c>
      <c r="H628" s="67">
        <v>60</v>
      </c>
    </row>
    <row r="629" spans="1:8" ht="20.25" x14ac:dyDescent="0.3">
      <c r="A629" s="9" t="s">
        <v>406</v>
      </c>
      <c r="B629" s="8" t="s">
        <v>660</v>
      </c>
      <c r="C629" s="4" t="s">
        <v>263</v>
      </c>
      <c r="D629" s="4" t="s">
        <v>114</v>
      </c>
      <c r="E629" s="4"/>
      <c r="F629" s="58"/>
      <c r="G629" s="70">
        <f>+G630</f>
        <v>45551.3</v>
      </c>
      <c r="H629" s="71">
        <f>+H630</f>
        <v>45535.399999999994</v>
      </c>
    </row>
    <row r="630" spans="1:8" ht="56.25" x14ac:dyDescent="0.3">
      <c r="A630" s="5" t="s">
        <v>686</v>
      </c>
      <c r="B630" s="8" t="s">
        <v>660</v>
      </c>
      <c r="C630" s="4" t="s">
        <v>263</v>
      </c>
      <c r="D630" s="4" t="s">
        <v>114</v>
      </c>
      <c r="E630" s="4" t="s">
        <v>401</v>
      </c>
      <c r="F630" s="58"/>
      <c r="G630" s="70">
        <f t="shared" ref="G630:H630" si="287">+G631</f>
        <v>45551.3</v>
      </c>
      <c r="H630" s="71">
        <f t="shared" si="287"/>
        <v>45535.399999999994</v>
      </c>
    </row>
    <row r="631" spans="1:8" ht="20.25" x14ac:dyDescent="0.3">
      <c r="A631" s="5" t="s">
        <v>678</v>
      </c>
      <c r="B631" s="8" t="s">
        <v>660</v>
      </c>
      <c r="C631" s="4" t="s">
        <v>263</v>
      </c>
      <c r="D631" s="4" t="s">
        <v>114</v>
      </c>
      <c r="E631" s="1" t="s">
        <v>407</v>
      </c>
      <c r="F631" s="58"/>
      <c r="G631" s="70">
        <f>+G641+G638+G632+G635</f>
        <v>45551.3</v>
      </c>
      <c r="H631" s="71">
        <f>+H641+H638+H632+H635</f>
        <v>45535.399999999994</v>
      </c>
    </row>
    <row r="632" spans="1:8" ht="20.25" x14ac:dyDescent="0.3">
      <c r="A632" s="5" t="s">
        <v>27</v>
      </c>
      <c r="B632" s="8" t="s">
        <v>660</v>
      </c>
      <c r="C632" s="4" t="s">
        <v>263</v>
      </c>
      <c r="D632" s="4" t="s">
        <v>114</v>
      </c>
      <c r="E632" s="1" t="s">
        <v>462</v>
      </c>
      <c r="F632" s="58"/>
      <c r="G632" s="70">
        <f t="shared" ref="G632:H632" si="288">SUM(G633)</f>
        <v>300</v>
      </c>
      <c r="H632" s="71">
        <f t="shared" si="288"/>
        <v>300</v>
      </c>
    </row>
    <row r="633" spans="1:8" ht="20.25" x14ac:dyDescent="0.3">
      <c r="A633" s="5" t="s">
        <v>416</v>
      </c>
      <c r="B633" s="8" t="s">
        <v>660</v>
      </c>
      <c r="C633" s="4" t="s">
        <v>263</v>
      </c>
      <c r="D633" s="4" t="s">
        <v>114</v>
      </c>
      <c r="E633" s="1" t="s">
        <v>463</v>
      </c>
      <c r="F633" s="58"/>
      <c r="G633" s="70">
        <f t="shared" ref="G633:H633" si="289">SUM(G634)</f>
        <v>300</v>
      </c>
      <c r="H633" s="71">
        <f t="shared" si="289"/>
        <v>300</v>
      </c>
    </row>
    <row r="634" spans="1:8" ht="20.25" x14ac:dyDescent="0.3">
      <c r="A634" s="18" t="s">
        <v>71</v>
      </c>
      <c r="B634" s="8" t="s">
        <v>660</v>
      </c>
      <c r="C634" s="4" t="s">
        <v>263</v>
      </c>
      <c r="D634" s="4" t="s">
        <v>114</v>
      </c>
      <c r="E634" s="1" t="s">
        <v>463</v>
      </c>
      <c r="F634" s="58" t="s">
        <v>72</v>
      </c>
      <c r="G634" s="66">
        <v>300</v>
      </c>
      <c r="H634" s="67">
        <v>300</v>
      </c>
    </row>
    <row r="635" spans="1:8" ht="20.25" x14ac:dyDescent="0.3">
      <c r="A635" s="18" t="s">
        <v>417</v>
      </c>
      <c r="B635" s="8" t="s">
        <v>660</v>
      </c>
      <c r="C635" s="4" t="s">
        <v>263</v>
      </c>
      <c r="D635" s="4" t="s">
        <v>114</v>
      </c>
      <c r="E635" s="1" t="s">
        <v>464</v>
      </c>
      <c r="F635" s="58"/>
      <c r="G635" s="70">
        <f t="shared" ref="G635:H635" si="290">SUM(G636)</f>
        <v>100</v>
      </c>
      <c r="H635" s="71">
        <f t="shared" si="290"/>
        <v>100</v>
      </c>
    </row>
    <row r="636" spans="1:8" ht="44.1" customHeight="1" x14ac:dyDescent="0.3">
      <c r="A636" s="5" t="s">
        <v>465</v>
      </c>
      <c r="B636" s="8" t="s">
        <v>660</v>
      </c>
      <c r="C636" s="4" t="s">
        <v>263</v>
      </c>
      <c r="D636" s="4" t="s">
        <v>114</v>
      </c>
      <c r="E636" s="1" t="s">
        <v>466</v>
      </c>
      <c r="F636" s="58"/>
      <c r="G636" s="70">
        <f t="shared" ref="G636:H636" si="291">SUM(G637)</f>
        <v>100</v>
      </c>
      <c r="H636" s="71">
        <f t="shared" si="291"/>
        <v>100</v>
      </c>
    </row>
    <row r="637" spans="1:8" ht="20.25" x14ac:dyDescent="0.3">
      <c r="A637" s="18" t="s">
        <v>71</v>
      </c>
      <c r="B637" s="8" t="s">
        <v>660</v>
      </c>
      <c r="C637" s="4" t="s">
        <v>263</v>
      </c>
      <c r="D637" s="4" t="s">
        <v>114</v>
      </c>
      <c r="E637" s="1" t="s">
        <v>466</v>
      </c>
      <c r="F637" s="58" t="s">
        <v>72</v>
      </c>
      <c r="G637" s="66">
        <v>100</v>
      </c>
      <c r="H637" s="67">
        <v>100</v>
      </c>
    </row>
    <row r="638" spans="1:8" ht="20.25" x14ac:dyDescent="0.3">
      <c r="A638" s="5" t="s">
        <v>50</v>
      </c>
      <c r="B638" s="8" t="s">
        <v>660</v>
      </c>
      <c r="C638" s="4" t="s">
        <v>263</v>
      </c>
      <c r="D638" s="4" t="s">
        <v>114</v>
      </c>
      <c r="E638" s="1" t="s">
        <v>467</v>
      </c>
      <c r="F638" s="58"/>
      <c r="G638" s="70">
        <f t="shared" ref="G638:H638" si="292">SUM(G639)</f>
        <v>350</v>
      </c>
      <c r="H638" s="71">
        <f t="shared" si="292"/>
        <v>350</v>
      </c>
    </row>
    <row r="639" spans="1:8" ht="37.5" x14ac:dyDescent="0.3">
      <c r="A639" s="5" t="s">
        <v>468</v>
      </c>
      <c r="B639" s="8" t="s">
        <v>660</v>
      </c>
      <c r="C639" s="4" t="s">
        <v>263</v>
      </c>
      <c r="D639" s="4" t="s">
        <v>114</v>
      </c>
      <c r="E639" s="1" t="s">
        <v>469</v>
      </c>
      <c r="F639" s="58"/>
      <c r="G639" s="70">
        <f t="shared" ref="G639:H639" si="293">SUM(G640)</f>
        <v>350</v>
      </c>
      <c r="H639" s="71">
        <f t="shared" si="293"/>
        <v>350</v>
      </c>
    </row>
    <row r="640" spans="1:8" ht="20.25" x14ac:dyDescent="0.3">
      <c r="A640" s="18" t="s">
        <v>71</v>
      </c>
      <c r="B640" s="8" t="s">
        <v>660</v>
      </c>
      <c r="C640" s="4" t="s">
        <v>263</v>
      </c>
      <c r="D640" s="4" t="s">
        <v>114</v>
      </c>
      <c r="E640" s="1" t="s">
        <v>469</v>
      </c>
      <c r="F640" s="58" t="s">
        <v>72</v>
      </c>
      <c r="G640" s="66">
        <v>350</v>
      </c>
      <c r="H640" s="67">
        <v>350</v>
      </c>
    </row>
    <row r="641" spans="1:8" ht="37.5" x14ac:dyDescent="0.3">
      <c r="A641" s="5" t="s">
        <v>13</v>
      </c>
      <c r="B641" s="8" t="s">
        <v>660</v>
      </c>
      <c r="C641" s="4" t="s">
        <v>263</v>
      </c>
      <c r="D641" s="4" t="s">
        <v>114</v>
      </c>
      <c r="E641" s="1" t="s">
        <v>470</v>
      </c>
      <c r="F641" s="58"/>
      <c r="G641" s="70">
        <f t="shared" ref="G641:H641" si="294">G642+G648</f>
        <v>44801.3</v>
      </c>
      <c r="H641" s="71">
        <f t="shared" si="294"/>
        <v>44785.399999999994</v>
      </c>
    </row>
    <row r="642" spans="1:8" ht="20.25" x14ac:dyDescent="0.3">
      <c r="A642" s="5" t="s">
        <v>69</v>
      </c>
      <c r="B642" s="8" t="s">
        <v>660</v>
      </c>
      <c r="C642" s="4" t="s">
        <v>263</v>
      </c>
      <c r="D642" s="4" t="s">
        <v>114</v>
      </c>
      <c r="E642" s="1" t="s">
        <v>471</v>
      </c>
      <c r="F642" s="58"/>
      <c r="G642" s="70">
        <f t="shared" ref="G642:H642" si="295">SUM(G643+G645)</f>
        <v>23860.399999999998</v>
      </c>
      <c r="H642" s="71">
        <f t="shared" si="295"/>
        <v>22768.6</v>
      </c>
    </row>
    <row r="643" spans="1:8" ht="20.25" x14ac:dyDescent="0.3">
      <c r="A643" s="5" t="s">
        <v>472</v>
      </c>
      <c r="B643" s="8" t="s">
        <v>660</v>
      </c>
      <c r="C643" s="4" t="s">
        <v>263</v>
      </c>
      <c r="D643" s="4" t="s">
        <v>114</v>
      </c>
      <c r="E643" s="1" t="s">
        <v>473</v>
      </c>
      <c r="F643" s="58"/>
      <c r="G643" s="70">
        <f t="shared" ref="G643:H643" si="296">SUM(G644)</f>
        <v>10110.799999999999</v>
      </c>
      <c r="H643" s="71">
        <f t="shared" si="296"/>
        <v>9034.9</v>
      </c>
    </row>
    <row r="644" spans="1:8" ht="20.25" x14ac:dyDescent="0.3">
      <c r="A644" s="18" t="s">
        <v>71</v>
      </c>
      <c r="B644" s="8" t="s">
        <v>660</v>
      </c>
      <c r="C644" s="4" t="s">
        <v>263</v>
      </c>
      <c r="D644" s="4" t="s">
        <v>114</v>
      </c>
      <c r="E644" s="1" t="s">
        <v>473</v>
      </c>
      <c r="F644" s="58" t="s">
        <v>72</v>
      </c>
      <c r="G644" s="66">
        <v>10110.799999999999</v>
      </c>
      <c r="H644" s="67">
        <v>9034.9</v>
      </c>
    </row>
    <row r="645" spans="1:8" ht="56.25" x14ac:dyDescent="0.3">
      <c r="A645" s="18" t="s">
        <v>474</v>
      </c>
      <c r="B645" s="8" t="s">
        <v>660</v>
      </c>
      <c r="C645" s="4" t="s">
        <v>263</v>
      </c>
      <c r="D645" s="4" t="s">
        <v>114</v>
      </c>
      <c r="E645" s="1" t="s">
        <v>475</v>
      </c>
      <c r="F645" s="58"/>
      <c r="G645" s="70">
        <f t="shared" ref="G645:H645" si="297">+G647+G646</f>
        <v>13749.599999999999</v>
      </c>
      <c r="H645" s="71">
        <f t="shared" si="297"/>
        <v>13733.699999999999</v>
      </c>
    </row>
    <row r="646" spans="1:8" ht="20.25" x14ac:dyDescent="0.3">
      <c r="A646" s="18" t="s">
        <v>71</v>
      </c>
      <c r="B646" s="8" t="s">
        <v>660</v>
      </c>
      <c r="C646" s="4" t="s">
        <v>263</v>
      </c>
      <c r="D646" s="4" t="s">
        <v>114</v>
      </c>
      <c r="E646" s="1" t="s">
        <v>475</v>
      </c>
      <c r="F646" s="58" t="s">
        <v>72</v>
      </c>
      <c r="G646" s="66">
        <v>13108.3</v>
      </c>
      <c r="H646" s="67">
        <v>13108.3</v>
      </c>
    </row>
    <row r="647" spans="1:8" ht="66.75" customHeight="1" x14ac:dyDescent="0.3">
      <c r="A647" s="14" t="s">
        <v>142</v>
      </c>
      <c r="B647" s="8" t="s">
        <v>660</v>
      </c>
      <c r="C647" s="4" t="s">
        <v>263</v>
      </c>
      <c r="D647" s="4" t="s">
        <v>114</v>
      </c>
      <c r="E647" s="1" t="s">
        <v>475</v>
      </c>
      <c r="F647" s="58" t="s">
        <v>143</v>
      </c>
      <c r="G647" s="66">
        <v>641.29999999999995</v>
      </c>
      <c r="H647" s="67">
        <v>625.4</v>
      </c>
    </row>
    <row r="648" spans="1:8" ht="37.5" x14ac:dyDescent="0.3">
      <c r="A648" s="5" t="s">
        <v>100</v>
      </c>
      <c r="B648" s="8" t="s">
        <v>660</v>
      </c>
      <c r="C648" s="4" t="s">
        <v>263</v>
      </c>
      <c r="D648" s="4" t="s">
        <v>114</v>
      </c>
      <c r="E648" s="1" t="s">
        <v>723</v>
      </c>
      <c r="F648" s="54"/>
      <c r="G648" s="66">
        <f t="shared" ref="G648:H648" si="298">+G649</f>
        <v>20940.900000000001</v>
      </c>
      <c r="H648" s="67">
        <f t="shared" si="298"/>
        <v>22016.799999999999</v>
      </c>
    </row>
    <row r="649" spans="1:8" ht="20.25" x14ac:dyDescent="0.3">
      <c r="A649" s="18" t="s">
        <v>71</v>
      </c>
      <c r="B649" s="8" t="s">
        <v>660</v>
      </c>
      <c r="C649" s="4" t="s">
        <v>263</v>
      </c>
      <c r="D649" s="4" t="s">
        <v>114</v>
      </c>
      <c r="E649" s="2" t="s">
        <v>723</v>
      </c>
      <c r="F649" s="54" t="s">
        <v>72</v>
      </c>
      <c r="G649" s="66">
        <v>20940.900000000001</v>
      </c>
      <c r="H649" s="67">
        <v>22016.799999999999</v>
      </c>
    </row>
    <row r="650" spans="1:8" ht="20.25" x14ac:dyDescent="0.3">
      <c r="A650" s="18" t="s">
        <v>476</v>
      </c>
      <c r="B650" s="8" t="s">
        <v>660</v>
      </c>
      <c r="C650" s="4" t="s">
        <v>263</v>
      </c>
      <c r="D650" s="4" t="s">
        <v>187</v>
      </c>
      <c r="E650" s="4"/>
      <c r="F650" s="58"/>
      <c r="G650" s="70">
        <f>+G651+G686</f>
        <v>21320.399999999998</v>
      </c>
      <c r="H650" s="71">
        <f>+H651+H686</f>
        <v>21137.7</v>
      </c>
    </row>
    <row r="651" spans="1:8" ht="56.25" x14ac:dyDescent="0.3">
      <c r="A651" s="5" t="s">
        <v>686</v>
      </c>
      <c r="B651" s="8" t="s">
        <v>660</v>
      </c>
      <c r="C651" s="4" t="s">
        <v>263</v>
      </c>
      <c r="D651" s="4" t="s">
        <v>187</v>
      </c>
      <c r="E651" s="4" t="s">
        <v>401</v>
      </c>
      <c r="F651" s="58"/>
      <c r="G651" s="70">
        <f>+G660+G652+G656</f>
        <v>21090.399999999998</v>
      </c>
      <c r="H651" s="71">
        <f>+H660+H652+H656</f>
        <v>20907.7</v>
      </c>
    </row>
    <row r="652" spans="1:8" ht="20.25" x14ac:dyDescent="0.3">
      <c r="A652" s="5" t="s">
        <v>395</v>
      </c>
      <c r="B652" s="8" t="s">
        <v>660</v>
      </c>
      <c r="C652" s="4" t="s">
        <v>263</v>
      </c>
      <c r="D652" s="4" t="s">
        <v>187</v>
      </c>
      <c r="E652" s="1" t="s">
        <v>396</v>
      </c>
      <c r="F652" s="58"/>
      <c r="G652" s="70">
        <f t="shared" ref="G652:H652" si="299">+G653</f>
        <v>2572</v>
      </c>
      <c r="H652" s="71">
        <f t="shared" si="299"/>
        <v>2572</v>
      </c>
    </row>
    <row r="653" spans="1:8" ht="37.5" x14ac:dyDescent="0.3">
      <c r="A653" s="5" t="s">
        <v>13</v>
      </c>
      <c r="B653" s="8" t="s">
        <v>660</v>
      </c>
      <c r="C653" s="4" t="s">
        <v>263</v>
      </c>
      <c r="D653" s="4" t="s">
        <v>187</v>
      </c>
      <c r="E653" s="1" t="s">
        <v>424</v>
      </c>
      <c r="F653" s="58"/>
      <c r="G653" s="70">
        <f t="shared" ref="G653:H653" si="300">SUM(G654)</f>
        <v>2572</v>
      </c>
      <c r="H653" s="71">
        <f t="shared" si="300"/>
        <v>2572</v>
      </c>
    </row>
    <row r="654" spans="1:8" ht="56.25" x14ac:dyDescent="0.3">
      <c r="A654" s="27" t="s">
        <v>691</v>
      </c>
      <c r="B654" s="8" t="s">
        <v>660</v>
      </c>
      <c r="C654" s="4" t="s">
        <v>263</v>
      </c>
      <c r="D654" s="4" t="s">
        <v>187</v>
      </c>
      <c r="E654" s="1" t="s">
        <v>692</v>
      </c>
      <c r="F654" s="58"/>
      <c r="G654" s="70">
        <f t="shared" ref="G654:H654" si="301">+G655</f>
        <v>2572</v>
      </c>
      <c r="H654" s="71">
        <f t="shared" si="301"/>
        <v>2572</v>
      </c>
    </row>
    <row r="655" spans="1:8" ht="37.5" x14ac:dyDescent="0.3">
      <c r="A655" s="16" t="s">
        <v>28</v>
      </c>
      <c r="B655" s="8" t="s">
        <v>660</v>
      </c>
      <c r="C655" s="4" t="s">
        <v>263</v>
      </c>
      <c r="D655" s="4" t="s">
        <v>187</v>
      </c>
      <c r="E655" s="1" t="s">
        <v>692</v>
      </c>
      <c r="F655" s="58" t="s">
        <v>29</v>
      </c>
      <c r="G655" s="66">
        <v>2572</v>
      </c>
      <c r="H655" s="67">
        <v>2572</v>
      </c>
    </row>
    <row r="656" spans="1:8" ht="20.25" x14ac:dyDescent="0.3">
      <c r="A656" s="5" t="s">
        <v>677</v>
      </c>
      <c r="B656" s="8" t="s">
        <v>660</v>
      </c>
      <c r="C656" s="4" t="s">
        <v>263</v>
      </c>
      <c r="D656" s="4" t="s">
        <v>187</v>
      </c>
      <c r="E656" s="1" t="s">
        <v>402</v>
      </c>
      <c r="F656" s="58"/>
      <c r="G656" s="70">
        <f>+G657</f>
        <v>394</v>
      </c>
      <c r="H656" s="71">
        <f>+H657</f>
        <v>394</v>
      </c>
    </row>
    <row r="657" spans="1:8" ht="37.5" x14ac:dyDescent="0.3">
      <c r="A657" s="5" t="s">
        <v>13</v>
      </c>
      <c r="B657" s="8" t="s">
        <v>660</v>
      </c>
      <c r="C657" s="4" t="s">
        <v>263</v>
      </c>
      <c r="D657" s="4" t="s">
        <v>187</v>
      </c>
      <c r="E657" s="1" t="s">
        <v>441</v>
      </c>
      <c r="F657" s="58"/>
      <c r="G657" s="70">
        <f t="shared" ref="G657:H657" si="302">SUM(G658)</f>
        <v>394</v>
      </c>
      <c r="H657" s="71">
        <f t="shared" si="302"/>
        <v>394</v>
      </c>
    </row>
    <row r="658" spans="1:8" ht="56.25" x14ac:dyDescent="0.3">
      <c r="A658" s="27" t="s">
        <v>449</v>
      </c>
      <c r="B658" s="8" t="s">
        <v>660</v>
      </c>
      <c r="C658" s="4" t="s">
        <v>263</v>
      </c>
      <c r="D658" s="4" t="s">
        <v>187</v>
      </c>
      <c r="E658" s="1" t="s">
        <v>450</v>
      </c>
      <c r="F658" s="58"/>
      <c r="G658" s="70">
        <f t="shared" ref="G658:H658" si="303">+G659</f>
        <v>394</v>
      </c>
      <c r="H658" s="71">
        <f t="shared" si="303"/>
        <v>394</v>
      </c>
    </row>
    <row r="659" spans="1:8" ht="37.5" x14ac:dyDescent="0.3">
      <c r="A659" s="16" t="s">
        <v>28</v>
      </c>
      <c r="B659" s="8" t="s">
        <v>660</v>
      </c>
      <c r="C659" s="4" t="s">
        <v>263</v>
      </c>
      <c r="D659" s="4" t="s">
        <v>187</v>
      </c>
      <c r="E659" s="1" t="s">
        <v>450</v>
      </c>
      <c r="F659" s="58" t="s">
        <v>29</v>
      </c>
      <c r="G659" s="66">
        <v>394</v>
      </c>
      <c r="H659" s="67">
        <v>394</v>
      </c>
    </row>
    <row r="660" spans="1:8" ht="24" customHeight="1" x14ac:dyDescent="0.3">
      <c r="A660" s="5" t="s">
        <v>753</v>
      </c>
      <c r="B660" s="8" t="s">
        <v>660</v>
      </c>
      <c r="C660" s="4" t="s">
        <v>263</v>
      </c>
      <c r="D660" s="4" t="s">
        <v>187</v>
      </c>
      <c r="E660" s="4" t="s">
        <v>477</v>
      </c>
      <c r="F660" s="58"/>
      <c r="G660" s="70">
        <f t="shared" ref="G660:H660" si="304">SUM(G661+G668+G675)</f>
        <v>18124.399999999998</v>
      </c>
      <c r="H660" s="71">
        <f t="shared" si="304"/>
        <v>17941.7</v>
      </c>
    </row>
    <row r="661" spans="1:8" ht="20.25" x14ac:dyDescent="0.3">
      <c r="A661" s="5" t="s">
        <v>50</v>
      </c>
      <c r="B661" s="8" t="s">
        <v>660</v>
      </c>
      <c r="C661" s="4" t="s">
        <v>263</v>
      </c>
      <c r="D661" s="4" t="s">
        <v>187</v>
      </c>
      <c r="E661" s="1" t="s">
        <v>478</v>
      </c>
      <c r="F661" s="58"/>
      <c r="G661" s="70">
        <f t="shared" ref="G661:H661" si="305">+G662+G666</f>
        <v>3150</v>
      </c>
      <c r="H661" s="71">
        <f t="shared" si="305"/>
        <v>3150</v>
      </c>
    </row>
    <row r="662" spans="1:8" ht="63" customHeight="1" x14ac:dyDescent="0.3">
      <c r="A662" s="5" t="s">
        <v>479</v>
      </c>
      <c r="B662" s="8" t="s">
        <v>660</v>
      </c>
      <c r="C662" s="4" t="s">
        <v>263</v>
      </c>
      <c r="D662" s="4" t="s">
        <v>187</v>
      </c>
      <c r="E662" s="1" t="s">
        <v>480</v>
      </c>
      <c r="F662" s="58"/>
      <c r="G662" s="70">
        <f t="shared" ref="G662:H662" si="306">SUM(G663:G665)</f>
        <v>150</v>
      </c>
      <c r="H662" s="71">
        <f t="shared" si="306"/>
        <v>150</v>
      </c>
    </row>
    <row r="663" spans="1:8" ht="20.25" x14ac:dyDescent="0.3">
      <c r="A663" s="47" t="s">
        <v>74</v>
      </c>
      <c r="B663" s="8" t="s">
        <v>660</v>
      </c>
      <c r="C663" s="4" t="s">
        <v>263</v>
      </c>
      <c r="D663" s="4" t="s">
        <v>187</v>
      </c>
      <c r="E663" s="1" t="s">
        <v>480</v>
      </c>
      <c r="F663" s="58" t="s">
        <v>77</v>
      </c>
      <c r="G663" s="66">
        <v>50</v>
      </c>
      <c r="H663" s="67">
        <v>50</v>
      </c>
    </row>
    <row r="664" spans="1:8" ht="37.5" x14ac:dyDescent="0.3">
      <c r="A664" s="16" t="s">
        <v>28</v>
      </c>
      <c r="B664" s="8" t="s">
        <v>660</v>
      </c>
      <c r="C664" s="4" t="s">
        <v>263</v>
      </c>
      <c r="D664" s="4" t="s">
        <v>187</v>
      </c>
      <c r="E664" s="1" t="s">
        <v>480</v>
      </c>
      <c r="F664" s="58" t="s">
        <v>29</v>
      </c>
      <c r="G664" s="66">
        <v>50</v>
      </c>
      <c r="H664" s="67">
        <v>50</v>
      </c>
    </row>
    <row r="665" spans="1:8" ht="20.25" x14ac:dyDescent="0.3">
      <c r="A665" s="16" t="s">
        <v>65</v>
      </c>
      <c r="B665" s="8" t="s">
        <v>660</v>
      </c>
      <c r="C665" s="4" t="s">
        <v>263</v>
      </c>
      <c r="D665" s="4" t="s">
        <v>187</v>
      </c>
      <c r="E665" s="1" t="s">
        <v>480</v>
      </c>
      <c r="F665" s="58" t="s">
        <v>66</v>
      </c>
      <c r="G665" s="66">
        <v>50</v>
      </c>
      <c r="H665" s="67">
        <v>50</v>
      </c>
    </row>
    <row r="666" spans="1:8" ht="37.5" x14ac:dyDescent="0.3">
      <c r="A666" s="18" t="s">
        <v>481</v>
      </c>
      <c r="B666" s="8" t="s">
        <v>660</v>
      </c>
      <c r="C666" s="4" t="s">
        <v>263</v>
      </c>
      <c r="D666" s="4" t="s">
        <v>187</v>
      </c>
      <c r="E666" s="1" t="s">
        <v>482</v>
      </c>
      <c r="F666" s="58"/>
      <c r="G666" s="70">
        <f t="shared" ref="G666:H666" si="307">+G667</f>
        <v>3000</v>
      </c>
      <c r="H666" s="71">
        <f t="shared" si="307"/>
        <v>3000</v>
      </c>
    </row>
    <row r="667" spans="1:8" ht="20.25" x14ac:dyDescent="0.3">
      <c r="A667" s="18" t="s">
        <v>71</v>
      </c>
      <c r="B667" s="8" t="s">
        <v>660</v>
      </c>
      <c r="C667" s="4" t="s">
        <v>263</v>
      </c>
      <c r="D667" s="4" t="s">
        <v>187</v>
      </c>
      <c r="E667" s="1" t="s">
        <v>482</v>
      </c>
      <c r="F667" s="58" t="s">
        <v>72</v>
      </c>
      <c r="G667" s="66">
        <v>3000</v>
      </c>
      <c r="H667" s="67">
        <v>3000</v>
      </c>
    </row>
    <row r="668" spans="1:8" ht="37.5" x14ac:dyDescent="0.3">
      <c r="A668" s="9" t="s">
        <v>13</v>
      </c>
      <c r="B668" s="8" t="s">
        <v>660</v>
      </c>
      <c r="C668" s="4" t="s">
        <v>263</v>
      </c>
      <c r="D668" s="4" t="s">
        <v>187</v>
      </c>
      <c r="E668" s="1" t="s">
        <v>483</v>
      </c>
      <c r="F668" s="58"/>
      <c r="G668" s="70">
        <f t="shared" ref="G668:H668" si="308">+G669+G673</f>
        <v>11753.099999999999</v>
      </c>
      <c r="H668" s="71">
        <f t="shared" si="308"/>
        <v>11570.4</v>
      </c>
    </row>
    <row r="669" spans="1:8" ht="20.25" x14ac:dyDescent="0.3">
      <c r="A669" s="9" t="s">
        <v>16</v>
      </c>
      <c r="B669" s="8" t="s">
        <v>660</v>
      </c>
      <c r="C669" s="4" t="s">
        <v>263</v>
      </c>
      <c r="D669" s="4" t="s">
        <v>187</v>
      </c>
      <c r="E669" s="1" t="s">
        <v>484</v>
      </c>
      <c r="F669" s="58"/>
      <c r="G669" s="70">
        <f t="shared" ref="G669:H669" si="309">+G670</f>
        <v>7399.2</v>
      </c>
      <c r="H669" s="71">
        <f t="shared" si="309"/>
        <v>7216.5</v>
      </c>
    </row>
    <row r="670" spans="1:8" ht="20.25" x14ac:dyDescent="0.3">
      <c r="A670" s="9" t="s">
        <v>485</v>
      </c>
      <c r="B670" s="8" t="s">
        <v>660</v>
      </c>
      <c r="C670" s="2" t="s">
        <v>263</v>
      </c>
      <c r="D670" s="2" t="s">
        <v>187</v>
      </c>
      <c r="E670" s="1" t="s">
        <v>486</v>
      </c>
      <c r="F670" s="54"/>
      <c r="G670" s="66">
        <f t="shared" ref="G670:H670" si="310">+G671+G672</f>
        <v>7399.2</v>
      </c>
      <c r="H670" s="67">
        <f t="shared" si="310"/>
        <v>7216.5</v>
      </c>
    </row>
    <row r="671" spans="1:8" ht="37.5" x14ac:dyDescent="0.3">
      <c r="A671" s="16" t="s">
        <v>20</v>
      </c>
      <c r="B671" s="8" t="s">
        <v>660</v>
      </c>
      <c r="C671" s="4" t="s">
        <v>263</v>
      </c>
      <c r="D671" s="4" t="s">
        <v>187</v>
      </c>
      <c r="E671" s="4" t="s">
        <v>486</v>
      </c>
      <c r="F671" s="58" t="s">
        <v>21</v>
      </c>
      <c r="G671" s="66">
        <v>6719.3</v>
      </c>
      <c r="H671" s="67">
        <v>6553.4</v>
      </c>
    </row>
    <row r="672" spans="1:8" ht="37.5" x14ac:dyDescent="0.3">
      <c r="A672" s="16" t="s">
        <v>28</v>
      </c>
      <c r="B672" s="8" t="s">
        <v>660</v>
      </c>
      <c r="C672" s="4" t="s">
        <v>263</v>
      </c>
      <c r="D672" s="4" t="s">
        <v>187</v>
      </c>
      <c r="E672" s="4" t="s">
        <v>486</v>
      </c>
      <c r="F672" s="58" t="s">
        <v>29</v>
      </c>
      <c r="G672" s="66">
        <v>679.9</v>
      </c>
      <c r="H672" s="67">
        <v>663.1</v>
      </c>
    </row>
    <row r="673" spans="1:8" ht="37.5" x14ac:dyDescent="0.3">
      <c r="A673" s="18" t="s">
        <v>100</v>
      </c>
      <c r="B673" s="8" t="s">
        <v>660</v>
      </c>
      <c r="C673" s="2" t="s">
        <v>263</v>
      </c>
      <c r="D673" s="2" t="s">
        <v>187</v>
      </c>
      <c r="E673" s="3" t="s">
        <v>700</v>
      </c>
      <c r="F673" s="57"/>
      <c r="G673" s="66">
        <f t="shared" ref="G673:H673" si="311">+G674</f>
        <v>4353.8999999999996</v>
      </c>
      <c r="H673" s="67">
        <f t="shared" si="311"/>
        <v>4353.8999999999996</v>
      </c>
    </row>
    <row r="674" spans="1:8" ht="37.5" x14ac:dyDescent="0.3">
      <c r="A674" s="16" t="s">
        <v>20</v>
      </c>
      <c r="B674" s="8" t="s">
        <v>660</v>
      </c>
      <c r="C674" s="2" t="s">
        <v>263</v>
      </c>
      <c r="D674" s="2" t="s">
        <v>187</v>
      </c>
      <c r="E674" s="2" t="s">
        <v>700</v>
      </c>
      <c r="F674" s="54" t="s">
        <v>21</v>
      </c>
      <c r="G674" s="66">
        <v>4353.8999999999996</v>
      </c>
      <c r="H674" s="67">
        <v>4353.8999999999996</v>
      </c>
    </row>
    <row r="675" spans="1:8" ht="20.25" x14ac:dyDescent="0.3">
      <c r="A675" s="5" t="s">
        <v>150</v>
      </c>
      <c r="B675" s="8" t="s">
        <v>660</v>
      </c>
      <c r="C675" s="4" t="s">
        <v>263</v>
      </c>
      <c r="D675" s="4" t="s">
        <v>187</v>
      </c>
      <c r="E675" s="1" t="s">
        <v>487</v>
      </c>
      <c r="F675" s="58"/>
      <c r="G675" s="66">
        <f>SUM(G676+G683)</f>
        <v>3221.3</v>
      </c>
      <c r="H675" s="67">
        <f>SUM(H676+H683)</f>
        <v>3221.3</v>
      </c>
    </row>
    <row r="676" spans="1:8" ht="37.5" x14ac:dyDescent="0.3">
      <c r="A676" s="5" t="s">
        <v>488</v>
      </c>
      <c r="B676" s="8" t="s">
        <v>660</v>
      </c>
      <c r="C676" s="4" t="s">
        <v>263</v>
      </c>
      <c r="D676" s="4" t="s">
        <v>187</v>
      </c>
      <c r="E676" s="1" t="s">
        <v>489</v>
      </c>
      <c r="F676" s="58"/>
      <c r="G676" s="66">
        <f t="shared" ref="G676:H676" si="312">SUM(G677+G679+G681)</f>
        <v>2581.3000000000002</v>
      </c>
      <c r="H676" s="67">
        <f t="shared" si="312"/>
        <v>2581.3000000000002</v>
      </c>
    </row>
    <row r="677" spans="1:8" ht="20.25" x14ac:dyDescent="0.3">
      <c r="A677" s="5" t="s">
        <v>490</v>
      </c>
      <c r="B677" s="8" t="s">
        <v>660</v>
      </c>
      <c r="C677" s="4" t="s">
        <v>263</v>
      </c>
      <c r="D677" s="4" t="s">
        <v>187</v>
      </c>
      <c r="E677" s="1" t="s">
        <v>491</v>
      </c>
      <c r="F677" s="58"/>
      <c r="G677" s="66">
        <f t="shared" ref="G677:H677" si="313">SUM(G678)</f>
        <v>1800</v>
      </c>
      <c r="H677" s="67">
        <f t="shared" si="313"/>
        <v>1800</v>
      </c>
    </row>
    <row r="678" spans="1:8" ht="37.5" x14ac:dyDescent="0.3">
      <c r="A678" s="16" t="s">
        <v>277</v>
      </c>
      <c r="B678" s="8" t="s">
        <v>660</v>
      </c>
      <c r="C678" s="4" t="s">
        <v>263</v>
      </c>
      <c r="D678" s="4" t="s">
        <v>187</v>
      </c>
      <c r="E678" s="1" t="s">
        <v>491</v>
      </c>
      <c r="F678" s="58" t="s">
        <v>278</v>
      </c>
      <c r="G678" s="66">
        <v>1800</v>
      </c>
      <c r="H678" s="67">
        <v>1800</v>
      </c>
    </row>
    <row r="679" spans="1:8" ht="20.25" x14ac:dyDescent="0.3">
      <c r="A679" s="5" t="s">
        <v>492</v>
      </c>
      <c r="B679" s="8" t="s">
        <v>660</v>
      </c>
      <c r="C679" s="4" t="s">
        <v>263</v>
      </c>
      <c r="D679" s="4" t="s">
        <v>187</v>
      </c>
      <c r="E679" s="1" t="s">
        <v>493</v>
      </c>
      <c r="F679" s="58"/>
      <c r="G679" s="66">
        <f t="shared" ref="G679:H679" si="314">SUM(G680)</f>
        <v>581.29999999999995</v>
      </c>
      <c r="H679" s="67">
        <f t="shared" si="314"/>
        <v>581.29999999999995</v>
      </c>
    </row>
    <row r="680" spans="1:8" ht="37.5" x14ac:dyDescent="0.3">
      <c r="A680" s="16" t="s">
        <v>277</v>
      </c>
      <c r="B680" s="8" t="s">
        <v>660</v>
      </c>
      <c r="C680" s="4" t="s">
        <v>263</v>
      </c>
      <c r="D680" s="4" t="s">
        <v>187</v>
      </c>
      <c r="E680" s="1" t="s">
        <v>493</v>
      </c>
      <c r="F680" s="58" t="s">
        <v>278</v>
      </c>
      <c r="G680" s="66">
        <v>581.29999999999995</v>
      </c>
      <c r="H680" s="67">
        <v>581.29999999999995</v>
      </c>
    </row>
    <row r="681" spans="1:8" ht="20.25" x14ac:dyDescent="0.3">
      <c r="A681" s="5" t="s">
        <v>494</v>
      </c>
      <c r="B681" s="8" t="s">
        <v>660</v>
      </c>
      <c r="C681" s="4" t="s">
        <v>263</v>
      </c>
      <c r="D681" s="4" t="s">
        <v>187</v>
      </c>
      <c r="E681" s="1" t="s">
        <v>495</v>
      </c>
      <c r="F681" s="58"/>
      <c r="G681" s="66">
        <f t="shared" ref="G681:H681" si="315">SUM(G682)</f>
        <v>200</v>
      </c>
      <c r="H681" s="67">
        <f t="shared" si="315"/>
        <v>200</v>
      </c>
    </row>
    <row r="682" spans="1:8" ht="37.5" x14ac:dyDescent="0.3">
      <c r="A682" s="16" t="s">
        <v>277</v>
      </c>
      <c r="B682" s="8" t="s">
        <v>660</v>
      </c>
      <c r="C682" s="4" t="s">
        <v>263</v>
      </c>
      <c r="D682" s="4" t="s">
        <v>187</v>
      </c>
      <c r="E682" s="1" t="s">
        <v>495</v>
      </c>
      <c r="F682" s="58" t="s">
        <v>278</v>
      </c>
      <c r="G682" s="66">
        <v>200</v>
      </c>
      <c r="H682" s="67">
        <v>200</v>
      </c>
    </row>
    <row r="683" spans="1:8" ht="37.5" x14ac:dyDescent="0.3">
      <c r="A683" s="5" t="s">
        <v>496</v>
      </c>
      <c r="B683" s="8" t="s">
        <v>660</v>
      </c>
      <c r="C683" s="4" t="s">
        <v>263</v>
      </c>
      <c r="D683" s="4" t="s">
        <v>187</v>
      </c>
      <c r="E683" s="1" t="s">
        <v>497</v>
      </c>
      <c r="F683" s="58"/>
      <c r="G683" s="66">
        <f t="shared" ref="G683:H683" si="316">SUM(G684)</f>
        <v>640</v>
      </c>
      <c r="H683" s="67">
        <f t="shared" si="316"/>
        <v>640</v>
      </c>
    </row>
    <row r="684" spans="1:8" ht="20.25" x14ac:dyDescent="0.3">
      <c r="A684" s="5" t="s">
        <v>498</v>
      </c>
      <c r="B684" s="8" t="s">
        <v>660</v>
      </c>
      <c r="C684" s="4" t="s">
        <v>263</v>
      </c>
      <c r="D684" s="4" t="s">
        <v>187</v>
      </c>
      <c r="E684" s="1" t="s">
        <v>499</v>
      </c>
      <c r="F684" s="58"/>
      <c r="G684" s="66">
        <f t="shared" ref="G684:H684" si="317">SUM(G685)</f>
        <v>640</v>
      </c>
      <c r="H684" s="67">
        <f t="shared" si="317"/>
        <v>640</v>
      </c>
    </row>
    <row r="685" spans="1:8" ht="20.25" x14ac:dyDescent="0.3">
      <c r="A685" s="16" t="s">
        <v>500</v>
      </c>
      <c r="B685" s="8" t="s">
        <v>660</v>
      </c>
      <c r="C685" s="4" t="s">
        <v>263</v>
      </c>
      <c r="D685" s="4" t="s">
        <v>187</v>
      </c>
      <c r="E685" s="1" t="s">
        <v>499</v>
      </c>
      <c r="F685" s="58" t="s">
        <v>501</v>
      </c>
      <c r="G685" s="66">
        <v>640</v>
      </c>
      <c r="H685" s="67">
        <v>640</v>
      </c>
    </row>
    <row r="686" spans="1:8" ht="75" x14ac:dyDescent="0.3">
      <c r="A686" s="9" t="s">
        <v>23</v>
      </c>
      <c r="B686" s="8" t="s">
        <v>660</v>
      </c>
      <c r="C686" s="2" t="s">
        <v>263</v>
      </c>
      <c r="D686" s="2" t="s">
        <v>187</v>
      </c>
      <c r="E686" s="2" t="s">
        <v>24</v>
      </c>
      <c r="F686" s="54"/>
      <c r="G686" s="66">
        <f t="shared" ref="G686:H686" si="318">+G687</f>
        <v>230</v>
      </c>
      <c r="H686" s="67">
        <f t="shared" si="318"/>
        <v>230</v>
      </c>
    </row>
    <row r="687" spans="1:8" ht="37.5" x14ac:dyDescent="0.3">
      <c r="A687" s="9" t="s">
        <v>25</v>
      </c>
      <c r="B687" s="8" t="s">
        <v>660</v>
      </c>
      <c r="C687" s="2" t="s">
        <v>263</v>
      </c>
      <c r="D687" s="2" t="s">
        <v>187</v>
      </c>
      <c r="E687" s="2" t="s">
        <v>26</v>
      </c>
      <c r="F687" s="54"/>
      <c r="G687" s="66">
        <f>G688</f>
        <v>230</v>
      </c>
      <c r="H687" s="67">
        <f>H688</f>
        <v>230</v>
      </c>
    </row>
    <row r="688" spans="1:8" ht="37.5" x14ac:dyDescent="0.3">
      <c r="A688" s="9" t="s">
        <v>54</v>
      </c>
      <c r="B688" s="8" t="s">
        <v>660</v>
      </c>
      <c r="C688" s="2" t="s">
        <v>263</v>
      </c>
      <c r="D688" s="2" t="s">
        <v>187</v>
      </c>
      <c r="E688" s="2" t="s">
        <v>55</v>
      </c>
      <c r="F688" s="54"/>
      <c r="G688" s="66">
        <f t="shared" ref="G688:H688" si="319">+G689</f>
        <v>230</v>
      </c>
      <c r="H688" s="67">
        <f t="shared" si="319"/>
        <v>230</v>
      </c>
    </row>
    <row r="689" spans="1:8" ht="37.5" x14ac:dyDescent="0.3">
      <c r="A689" s="5" t="s">
        <v>502</v>
      </c>
      <c r="B689" s="8" t="s">
        <v>660</v>
      </c>
      <c r="C689" s="2" t="s">
        <v>263</v>
      </c>
      <c r="D689" s="2" t="s">
        <v>187</v>
      </c>
      <c r="E689" s="4" t="s">
        <v>57</v>
      </c>
      <c r="F689" s="54"/>
      <c r="G689" s="66">
        <f>+G690</f>
        <v>230</v>
      </c>
      <c r="H689" s="67">
        <f>+H690</f>
        <v>230</v>
      </c>
    </row>
    <row r="690" spans="1:8" ht="40.15" customHeight="1" x14ac:dyDescent="0.3">
      <c r="A690" s="5" t="s">
        <v>749</v>
      </c>
      <c r="B690" s="8" t="s">
        <v>660</v>
      </c>
      <c r="C690" s="2" t="s">
        <v>263</v>
      </c>
      <c r="D690" s="2" t="s">
        <v>187</v>
      </c>
      <c r="E690" s="4" t="s">
        <v>503</v>
      </c>
      <c r="F690" s="54"/>
      <c r="G690" s="66">
        <f t="shared" ref="G690:H690" si="320">+G691</f>
        <v>230</v>
      </c>
      <c r="H690" s="67">
        <f t="shared" si="320"/>
        <v>230</v>
      </c>
    </row>
    <row r="691" spans="1:8" ht="37.5" x14ac:dyDescent="0.3">
      <c r="A691" s="16" t="s">
        <v>28</v>
      </c>
      <c r="B691" s="8" t="s">
        <v>660</v>
      </c>
      <c r="C691" s="2" t="s">
        <v>263</v>
      </c>
      <c r="D691" s="2" t="s">
        <v>187</v>
      </c>
      <c r="E691" s="2" t="s">
        <v>503</v>
      </c>
      <c r="F691" s="54" t="s">
        <v>29</v>
      </c>
      <c r="G691" s="66">
        <v>230</v>
      </c>
      <c r="H691" s="67">
        <v>230</v>
      </c>
    </row>
    <row r="692" spans="1:8" ht="20.25" x14ac:dyDescent="0.3">
      <c r="A692" s="24" t="s">
        <v>309</v>
      </c>
      <c r="B692" s="8" t="s">
        <v>660</v>
      </c>
      <c r="C692" s="2" t="s">
        <v>119</v>
      </c>
      <c r="D692" s="2" t="s">
        <v>8</v>
      </c>
      <c r="E692" s="2"/>
      <c r="F692" s="54"/>
      <c r="G692" s="66">
        <f>SUM(G693)</f>
        <v>9772.5</v>
      </c>
      <c r="H692" s="67">
        <f>SUM(H693)</f>
        <v>9772.5</v>
      </c>
    </row>
    <row r="693" spans="1:8" ht="20.25" x14ac:dyDescent="0.3">
      <c r="A693" s="9" t="s">
        <v>338</v>
      </c>
      <c r="B693" s="8" t="s">
        <v>660</v>
      </c>
      <c r="C693" s="2" t="s">
        <v>119</v>
      </c>
      <c r="D693" s="2" t="s">
        <v>114</v>
      </c>
      <c r="E693" s="2"/>
      <c r="F693" s="54"/>
      <c r="G693" s="66">
        <f t="shared" ref="G693:H693" si="321">SUM(G694)</f>
        <v>9772.5</v>
      </c>
      <c r="H693" s="67">
        <f t="shared" si="321"/>
        <v>9772.5</v>
      </c>
    </row>
    <row r="694" spans="1:8" ht="56.25" x14ac:dyDescent="0.3">
      <c r="A694" s="5" t="s">
        <v>686</v>
      </c>
      <c r="B694" s="8" t="s">
        <v>660</v>
      </c>
      <c r="C694" s="4" t="s">
        <v>119</v>
      </c>
      <c r="D694" s="4" t="s">
        <v>114</v>
      </c>
      <c r="E694" s="4" t="s">
        <v>401</v>
      </c>
      <c r="F694" s="58"/>
      <c r="G694" s="70">
        <f t="shared" ref="G694:H695" si="322">SUM(G695)</f>
        <v>9772.5</v>
      </c>
      <c r="H694" s="71">
        <f t="shared" si="322"/>
        <v>9772.5</v>
      </c>
    </row>
    <row r="695" spans="1:8" ht="20.25" x14ac:dyDescent="0.3">
      <c r="A695" s="5" t="s">
        <v>677</v>
      </c>
      <c r="B695" s="8" t="s">
        <v>660</v>
      </c>
      <c r="C695" s="4" t="s">
        <v>119</v>
      </c>
      <c r="D695" s="4" t="s">
        <v>114</v>
      </c>
      <c r="E695" s="1" t="s">
        <v>402</v>
      </c>
      <c r="F695" s="58"/>
      <c r="G695" s="70">
        <f t="shared" si="322"/>
        <v>9772.5</v>
      </c>
      <c r="H695" s="71">
        <f t="shared" si="322"/>
        <v>9772.5</v>
      </c>
    </row>
    <row r="696" spans="1:8" ht="20.25" x14ac:dyDescent="0.3">
      <c r="A696" s="5" t="s">
        <v>150</v>
      </c>
      <c r="B696" s="8" t="s">
        <v>660</v>
      </c>
      <c r="C696" s="4" t="s">
        <v>119</v>
      </c>
      <c r="D696" s="4" t="s">
        <v>114</v>
      </c>
      <c r="E696" s="1" t="s">
        <v>451</v>
      </c>
      <c r="F696" s="58"/>
      <c r="G696" s="66">
        <f t="shared" ref="G696:H696" si="323">SUM(G697+G700)</f>
        <v>9772.5</v>
      </c>
      <c r="H696" s="67">
        <f t="shared" si="323"/>
        <v>9772.5</v>
      </c>
    </row>
    <row r="697" spans="1:8" ht="37.5" x14ac:dyDescent="0.3">
      <c r="A697" s="5" t="s">
        <v>452</v>
      </c>
      <c r="B697" s="8" t="s">
        <v>660</v>
      </c>
      <c r="C697" s="4" t="s">
        <v>119</v>
      </c>
      <c r="D697" s="4" t="s">
        <v>114</v>
      </c>
      <c r="E697" s="1" t="s">
        <v>453</v>
      </c>
      <c r="F697" s="58"/>
      <c r="G697" s="70">
        <f t="shared" ref="G697:H697" si="324">+G699+G698</f>
        <v>9135</v>
      </c>
      <c r="H697" s="71">
        <f t="shared" si="324"/>
        <v>9135</v>
      </c>
    </row>
    <row r="698" spans="1:8" ht="37.5" x14ac:dyDescent="0.3">
      <c r="A698" s="16" t="s">
        <v>28</v>
      </c>
      <c r="B698" s="8" t="s">
        <v>660</v>
      </c>
      <c r="C698" s="4" t="s">
        <v>119</v>
      </c>
      <c r="D698" s="4" t="s">
        <v>114</v>
      </c>
      <c r="E698" s="1" t="s">
        <v>453</v>
      </c>
      <c r="F698" s="58" t="s">
        <v>29</v>
      </c>
      <c r="G698" s="66">
        <v>182.6</v>
      </c>
      <c r="H698" s="67">
        <v>182.6</v>
      </c>
    </row>
    <row r="699" spans="1:8" ht="37.5" x14ac:dyDescent="0.3">
      <c r="A699" s="16" t="s">
        <v>277</v>
      </c>
      <c r="B699" s="8" t="s">
        <v>660</v>
      </c>
      <c r="C699" s="4" t="s">
        <v>119</v>
      </c>
      <c r="D699" s="4" t="s">
        <v>114</v>
      </c>
      <c r="E699" s="1" t="s">
        <v>453</v>
      </c>
      <c r="F699" s="58" t="s">
        <v>278</v>
      </c>
      <c r="G699" s="66">
        <v>8952.4</v>
      </c>
      <c r="H699" s="67">
        <v>8952.4</v>
      </c>
    </row>
    <row r="700" spans="1:8" ht="56.25" x14ac:dyDescent="0.3">
      <c r="A700" s="27" t="s">
        <v>456</v>
      </c>
      <c r="B700" s="8" t="s">
        <v>660</v>
      </c>
      <c r="C700" s="4" t="s">
        <v>119</v>
      </c>
      <c r="D700" s="4" t="s">
        <v>114</v>
      </c>
      <c r="E700" s="1" t="s">
        <v>457</v>
      </c>
      <c r="F700" s="58"/>
      <c r="G700" s="66">
        <f t="shared" ref="G700:H700" si="325">+G701+G702</f>
        <v>637.5</v>
      </c>
      <c r="H700" s="67">
        <f t="shared" si="325"/>
        <v>637.5</v>
      </c>
    </row>
    <row r="701" spans="1:8" ht="37.5" x14ac:dyDescent="0.3">
      <c r="A701" s="16" t="s">
        <v>28</v>
      </c>
      <c r="B701" s="8" t="s">
        <v>660</v>
      </c>
      <c r="C701" s="4" t="s">
        <v>119</v>
      </c>
      <c r="D701" s="4" t="s">
        <v>114</v>
      </c>
      <c r="E701" s="1" t="s">
        <v>457</v>
      </c>
      <c r="F701" s="58" t="s">
        <v>29</v>
      </c>
      <c r="G701" s="66">
        <v>9.6</v>
      </c>
      <c r="H701" s="67">
        <v>9.6</v>
      </c>
    </row>
    <row r="702" spans="1:8" ht="37.5" x14ac:dyDescent="0.3">
      <c r="A702" s="16" t="s">
        <v>277</v>
      </c>
      <c r="B702" s="8" t="s">
        <v>660</v>
      </c>
      <c r="C702" s="4" t="s">
        <v>119</v>
      </c>
      <c r="D702" s="4" t="s">
        <v>114</v>
      </c>
      <c r="E702" s="1" t="s">
        <v>457</v>
      </c>
      <c r="F702" s="58" t="s">
        <v>278</v>
      </c>
      <c r="G702" s="66">
        <v>627.9</v>
      </c>
      <c r="H702" s="67">
        <v>627.9</v>
      </c>
    </row>
    <row r="703" spans="1:8" ht="56.25" x14ac:dyDescent="0.3">
      <c r="A703" s="45" t="s">
        <v>673</v>
      </c>
      <c r="B703" s="55" t="s">
        <v>661</v>
      </c>
      <c r="C703" s="40"/>
      <c r="D703" s="40"/>
      <c r="E703" s="40"/>
      <c r="F703" s="56"/>
      <c r="G703" s="68">
        <f>SUM(G704+G724+G783+G885+G891)</f>
        <v>347156.10000000003</v>
      </c>
      <c r="H703" s="69">
        <f>SUM(H704+H724+H783+H885+H891)</f>
        <v>348388.9</v>
      </c>
    </row>
    <row r="704" spans="1:8" ht="20.25" x14ac:dyDescent="0.3">
      <c r="A704" s="47" t="s">
        <v>6</v>
      </c>
      <c r="B704" s="31" t="s">
        <v>661</v>
      </c>
      <c r="C704" s="2" t="s">
        <v>7</v>
      </c>
      <c r="D704" s="2" t="s">
        <v>8</v>
      </c>
      <c r="E704" s="2"/>
      <c r="F704" s="54"/>
      <c r="G704" s="66">
        <f t="shared" ref="G704:H704" si="326">SUM(G705)</f>
        <v>14755.900000000001</v>
      </c>
      <c r="H704" s="67">
        <f t="shared" si="326"/>
        <v>14915.7</v>
      </c>
    </row>
    <row r="705" spans="1:8" ht="20.25" x14ac:dyDescent="0.3">
      <c r="A705" s="9" t="s">
        <v>48</v>
      </c>
      <c r="B705" s="31" t="s">
        <v>661</v>
      </c>
      <c r="C705" s="2" t="s">
        <v>7</v>
      </c>
      <c r="D705" s="2" t="s">
        <v>49</v>
      </c>
      <c r="E705" s="2"/>
      <c r="F705" s="54"/>
      <c r="G705" s="66">
        <f>SUM(G706)</f>
        <v>14755.900000000001</v>
      </c>
      <c r="H705" s="67">
        <f>SUM(H706)</f>
        <v>14915.7</v>
      </c>
    </row>
    <row r="706" spans="1:8" ht="56.25" x14ac:dyDescent="0.3">
      <c r="A706" s="5" t="s">
        <v>504</v>
      </c>
      <c r="B706" s="31" t="s">
        <v>661</v>
      </c>
      <c r="C706" s="2" t="s">
        <v>7</v>
      </c>
      <c r="D706" s="2" t="s">
        <v>49</v>
      </c>
      <c r="E706" s="4" t="s">
        <v>505</v>
      </c>
      <c r="F706" s="54"/>
      <c r="G706" s="66">
        <f>SUM(G707+G710+G713)</f>
        <v>14755.900000000001</v>
      </c>
      <c r="H706" s="67">
        <f>SUM(H707+H710+H713)</f>
        <v>14915.7</v>
      </c>
    </row>
    <row r="707" spans="1:8" ht="20.25" x14ac:dyDescent="0.3">
      <c r="A707" s="5" t="s">
        <v>506</v>
      </c>
      <c r="B707" s="31" t="s">
        <v>661</v>
      </c>
      <c r="C707" s="2" t="s">
        <v>7</v>
      </c>
      <c r="D707" s="2" t="s">
        <v>49</v>
      </c>
      <c r="E707" s="4" t="s">
        <v>507</v>
      </c>
      <c r="F707" s="54"/>
      <c r="G707" s="66">
        <f>SUM(G708)</f>
        <v>252.7</v>
      </c>
      <c r="H707" s="67">
        <f>SUM(H708)</f>
        <v>256.8</v>
      </c>
    </row>
    <row r="708" spans="1:8" ht="37.5" x14ac:dyDescent="0.3">
      <c r="A708" s="16" t="s">
        <v>508</v>
      </c>
      <c r="B708" s="31" t="s">
        <v>661</v>
      </c>
      <c r="C708" s="2" t="s">
        <v>7</v>
      </c>
      <c r="D708" s="2" t="s">
        <v>49</v>
      </c>
      <c r="E708" s="4" t="s">
        <v>509</v>
      </c>
      <c r="F708" s="54"/>
      <c r="G708" s="66">
        <f t="shared" ref="G708:H708" si="327">SUM(G709)</f>
        <v>252.7</v>
      </c>
      <c r="H708" s="67">
        <f t="shared" si="327"/>
        <v>256.8</v>
      </c>
    </row>
    <row r="709" spans="1:8" ht="37.5" x14ac:dyDescent="0.3">
      <c r="A709" s="16" t="s">
        <v>28</v>
      </c>
      <c r="B709" s="31" t="s">
        <v>661</v>
      </c>
      <c r="C709" s="2" t="s">
        <v>7</v>
      </c>
      <c r="D709" s="2" t="s">
        <v>49</v>
      </c>
      <c r="E709" s="4" t="s">
        <v>509</v>
      </c>
      <c r="F709" s="54" t="s">
        <v>29</v>
      </c>
      <c r="G709" s="66">
        <v>252.7</v>
      </c>
      <c r="H709" s="67">
        <v>256.8</v>
      </c>
    </row>
    <row r="710" spans="1:8" ht="20.25" x14ac:dyDescent="0.3">
      <c r="A710" s="5" t="s">
        <v>121</v>
      </c>
      <c r="B710" s="31" t="s">
        <v>661</v>
      </c>
      <c r="C710" s="2" t="s">
        <v>7</v>
      </c>
      <c r="D710" s="2" t="s">
        <v>49</v>
      </c>
      <c r="E710" s="4" t="s">
        <v>510</v>
      </c>
      <c r="F710" s="54"/>
      <c r="G710" s="66">
        <f>SUM(G711)</f>
        <v>168</v>
      </c>
      <c r="H710" s="67">
        <f>SUM(H711)</f>
        <v>168</v>
      </c>
    </row>
    <row r="711" spans="1:8" ht="37.5" x14ac:dyDescent="0.3">
      <c r="A711" s="5" t="s">
        <v>508</v>
      </c>
      <c r="B711" s="31" t="s">
        <v>661</v>
      </c>
      <c r="C711" s="2" t="s">
        <v>7</v>
      </c>
      <c r="D711" s="2" t="s">
        <v>49</v>
      </c>
      <c r="E711" s="4" t="s">
        <v>511</v>
      </c>
      <c r="F711" s="54"/>
      <c r="G711" s="66">
        <f t="shared" ref="G711:H711" si="328">SUM(G712)</f>
        <v>168</v>
      </c>
      <c r="H711" s="67">
        <f t="shared" si="328"/>
        <v>168</v>
      </c>
    </row>
    <row r="712" spans="1:8" ht="37.5" x14ac:dyDescent="0.3">
      <c r="A712" s="16" t="s">
        <v>28</v>
      </c>
      <c r="B712" s="31" t="s">
        <v>661</v>
      </c>
      <c r="C712" s="2" t="s">
        <v>7</v>
      </c>
      <c r="D712" s="2" t="s">
        <v>49</v>
      </c>
      <c r="E712" s="4" t="s">
        <v>511</v>
      </c>
      <c r="F712" s="54" t="s">
        <v>29</v>
      </c>
      <c r="G712" s="66">
        <v>168</v>
      </c>
      <c r="H712" s="67">
        <v>168</v>
      </c>
    </row>
    <row r="713" spans="1:8" ht="37.5" x14ac:dyDescent="0.3">
      <c r="A713" s="5" t="s">
        <v>13</v>
      </c>
      <c r="B713" s="31" t="s">
        <v>661</v>
      </c>
      <c r="C713" s="2" t="s">
        <v>7</v>
      </c>
      <c r="D713" s="2" t="s">
        <v>49</v>
      </c>
      <c r="E713" s="4" t="s">
        <v>512</v>
      </c>
      <c r="F713" s="54"/>
      <c r="G713" s="66">
        <f t="shared" ref="G713:H713" si="329">SUM(G714+G719+G721)</f>
        <v>14335.2</v>
      </c>
      <c r="H713" s="67">
        <f t="shared" si="329"/>
        <v>14490.900000000001</v>
      </c>
    </row>
    <row r="714" spans="1:8" ht="20.25" x14ac:dyDescent="0.3">
      <c r="A714" s="5" t="s">
        <v>69</v>
      </c>
      <c r="B714" s="31" t="s">
        <v>661</v>
      </c>
      <c r="C714" s="2" t="s">
        <v>7</v>
      </c>
      <c r="D714" s="2" t="s">
        <v>49</v>
      </c>
      <c r="E714" s="4" t="s">
        <v>513</v>
      </c>
      <c r="F714" s="54"/>
      <c r="G714" s="66">
        <f t="shared" ref="G714:H714" si="330">SUM(G715)</f>
        <v>4295.5</v>
      </c>
      <c r="H714" s="67">
        <f t="shared" si="330"/>
        <v>4189.4000000000005</v>
      </c>
    </row>
    <row r="715" spans="1:8" ht="37.5" x14ac:dyDescent="0.3">
      <c r="A715" s="5" t="s">
        <v>514</v>
      </c>
      <c r="B715" s="31" t="s">
        <v>661</v>
      </c>
      <c r="C715" s="2" t="s">
        <v>7</v>
      </c>
      <c r="D715" s="2" t="s">
        <v>49</v>
      </c>
      <c r="E715" s="4" t="s">
        <v>515</v>
      </c>
      <c r="F715" s="54"/>
      <c r="G715" s="66">
        <f t="shared" ref="G715:H715" si="331">SUM(G716+G717+G718)</f>
        <v>4295.5</v>
      </c>
      <c r="H715" s="67">
        <f t="shared" si="331"/>
        <v>4189.4000000000005</v>
      </c>
    </row>
    <row r="716" spans="1:8" ht="20.25" x14ac:dyDescent="0.3">
      <c r="A716" s="5" t="s">
        <v>74</v>
      </c>
      <c r="B716" s="31" t="s">
        <v>661</v>
      </c>
      <c r="C716" s="2" t="s">
        <v>7</v>
      </c>
      <c r="D716" s="2" t="s">
        <v>49</v>
      </c>
      <c r="E716" s="4" t="s">
        <v>515</v>
      </c>
      <c r="F716" s="54" t="s">
        <v>77</v>
      </c>
      <c r="G716" s="66">
        <v>4072.7</v>
      </c>
      <c r="H716" s="67">
        <v>3972.1</v>
      </c>
    </row>
    <row r="717" spans="1:8" ht="37.5" x14ac:dyDescent="0.3">
      <c r="A717" s="16" t="s">
        <v>28</v>
      </c>
      <c r="B717" s="31" t="s">
        <v>661</v>
      </c>
      <c r="C717" s="2" t="s">
        <v>7</v>
      </c>
      <c r="D717" s="2" t="s">
        <v>49</v>
      </c>
      <c r="E717" s="4" t="s">
        <v>515</v>
      </c>
      <c r="F717" s="54" t="s">
        <v>29</v>
      </c>
      <c r="G717" s="66">
        <v>214</v>
      </c>
      <c r="H717" s="67">
        <v>208.7</v>
      </c>
    </row>
    <row r="718" spans="1:8" ht="20.25" x14ac:dyDescent="0.3">
      <c r="A718" s="16" t="s">
        <v>34</v>
      </c>
      <c r="B718" s="31" t="s">
        <v>661</v>
      </c>
      <c r="C718" s="2" t="s">
        <v>7</v>
      </c>
      <c r="D718" s="2" t="s">
        <v>49</v>
      </c>
      <c r="E718" s="4" t="s">
        <v>515</v>
      </c>
      <c r="F718" s="54" t="s">
        <v>35</v>
      </c>
      <c r="G718" s="66">
        <v>8.8000000000000007</v>
      </c>
      <c r="H718" s="67">
        <v>8.6</v>
      </c>
    </row>
    <row r="719" spans="1:8" ht="37.5" x14ac:dyDescent="0.3">
      <c r="A719" s="5" t="s">
        <v>100</v>
      </c>
      <c r="B719" s="31" t="s">
        <v>661</v>
      </c>
      <c r="C719" s="2" t="s">
        <v>7</v>
      </c>
      <c r="D719" s="2" t="s">
        <v>49</v>
      </c>
      <c r="E719" s="2" t="s">
        <v>710</v>
      </c>
      <c r="F719" s="59"/>
      <c r="G719" s="66">
        <f t="shared" ref="G719:H719" si="332">SUM(G720)</f>
        <v>4936.2</v>
      </c>
      <c r="H719" s="67">
        <f t="shared" si="332"/>
        <v>5198</v>
      </c>
    </row>
    <row r="720" spans="1:8" ht="20.25" x14ac:dyDescent="0.3">
      <c r="A720" s="16" t="s">
        <v>74</v>
      </c>
      <c r="B720" s="31" t="s">
        <v>661</v>
      </c>
      <c r="C720" s="2" t="s">
        <v>7</v>
      </c>
      <c r="D720" s="2" t="s">
        <v>49</v>
      </c>
      <c r="E720" s="2" t="s">
        <v>710</v>
      </c>
      <c r="F720" s="54" t="s">
        <v>77</v>
      </c>
      <c r="G720" s="66">
        <v>4936.2</v>
      </c>
      <c r="H720" s="67">
        <v>5198</v>
      </c>
    </row>
    <row r="721" spans="1:8" ht="37.5" x14ac:dyDescent="0.3">
      <c r="A721" s="5" t="s">
        <v>508</v>
      </c>
      <c r="B721" s="31" t="s">
        <v>661</v>
      </c>
      <c r="C721" s="2" t="s">
        <v>7</v>
      </c>
      <c r="D721" s="2" t="s">
        <v>49</v>
      </c>
      <c r="E721" s="4" t="s">
        <v>516</v>
      </c>
      <c r="F721" s="54"/>
      <c r="G721" s="66">
        <f t="shared" ref="G721:H721" si="333">SUM(G722+G723)</f>
        <v>5103.5</v>
      </c>
      <c r="H721" s="67">
        <f t="shared" si="333"/>
        <v>5103.5</v>
      </c>
    </row>
    <row r="722" spans="1:8" ht="20.25" x14ac:dyDescent="0.3">
      <c r="A722" s="5" t="s">
        <v>74</v>
      </c>
      <c r="B722" s="31" t="s">
        <v>661</v>
      </c>
      <c r="C722" s="2" t="s">
        <v>7</v>
      </c>
      <c r="D722" s="2" t="s">
        <v>49</v>
      </c>
      <c r="E722" s="4" t="s">
        <v>516</v>
      </c>
      <c r="F722" s="54" t="s">
        <v>77</v>
      </c>
      <c r="G722" s="66">
        <v>4645.7</v>
      </c>
      <c r="H722" s="67">
        <v>4645.7</v>
      </c>
    </row>
    <row r="723" spans="1:8" ht="37.5" x14ac:dyDescent="0.3">
      <c r="A723" s="16" t="s">
        <v>28</v>
      </c>
      <c r="B723" s="31" t="s">
        <v>661</v>
      </c>
      <c r="C723" s="2" t="s">
        <v>7</v>
      </c>
      <c r="D723" s="2" t="s">
        <v>49</v>
      </c>
      <c r="E723" s="4" t="s">
        <v>516</v>
      </c>
      <c r="F723" s="54" t="s">
        <v>29</v>
      </c>
      <c r="G723" s="66">
        <v>457.8</v>
      </c>
      <c r="H723" s="67">
        <v>457.8</v>
      </c>
    </row>
    <row r="724" spans="1:8" ht="20.25" x14ac:dyDescent="0.3">
      <c r="A724" s="24" t="s">
        <v>262</v>
      </c>
      <c r="B724" s="31" t="s">
        <v>661</v>
      </c>
      <c r="C724" s="2" t="s">
        <v>263</v>
      </c>
      <c r="D724" s="2" t="s">
        <v>8</v>
      </c>
      <c r="E724" s="2"/>
      <c r="F724" s="54"/>
      <c r="G724" s="66">
        <f>+G725+G752+G772</f>
        <v>76182.2</v>
      </c>
      <c r="H724" s="67">
        <f>+H725+H752+H772</f>
        <v>76182.2</v>
      </c>
    </row>
    <row r="725" spans="1:8" ht="20.25" x14ac:dyDescent="0.3">
      <c r="A725" s="9" t="s">
        <v>406</v>
      </c>
      <c r="B725" s="31" t="s">
        <v>661</v>
      </c>
      <c r="C725" s="2" t="s">
        <v>263</v>
      </c>
      <c r="D725" s="2" t="s">
        <v>114</v>
      </c>
      <c r="E725" s="2"/>
      <c r="F725" s="54"/>
      <c r="G725" s="66">
        <f>SUM(G726)</f>
        <v>74089.2</v>
      </c>
      <c r="H725" s="67">
        <f>SUM(H726)</f>
        <v>74089.2</v>
      </c>
    </row>
    <row r="726" spans="1:8" ht="56.25" x14ac:dyDescent="0.3">
      <c r="A726" s="18" t="s">
        <v>270</v>
      </c>
      <c r="B726" s="31" t="s">
        <v>661</v>
      </c>
      <c r="C726" s="2" t="s">
        <v>263</v>
      </c>
      <c r="D726" s="2" t="s">
        <v>114</v>
      </c>
      <c r="E726" s="4" t="s">
        <v>271</v>
      </c>
      <c r="F726" s="54"/>
      <c r="G726" s="66">
        <f t="shared" ref="G726:H726" si="334">SUM(G727)</f>
        <v>74089.2</v>
      </c>
      <c r="H726" s="67">
        <f t="shared" si="334"/>
        <v>74089.2</v>
      </c>
    </row>
    <row r="727" spans="1:8" ht="37.5" x14ac:dyDescent="0.3">
      <c r="A727" s="5" t="s">
        <v>272</v>
      </c>
      <c r="B727" s="31" t="s">
        <v>661</v>
      </c>
      <c r="C727" s="2" t="s">
        <v>263</v>
      </c>
      <c r="D727" s="2" t="s">
        <v>114</v>
      </c>
      <c r="E727" s="4" t="s">
        <v>273</v>
      </c>
      <c r="F727" s="54"/>
      <c r="G727" s="70">
        <f>SUM(G728+G731+G736+G739+G746)</f>
        <v>74089.2</v>
      </c>
      <c r="H727" s="71">
        <f>SUM(H728+H731+H736+H739+H746)</f>
        <v>74089.2</v>
      </c>
    </row>
    <row r="728" spans="1:8" ht="37.5" x14ac:dyDescent="0.3">
      <c r="A728" s="5" t="s">
        <v>190</v>
      </c>
      <c r="B728" s="31" t="s">
        <v>661</v>
      </c>
      <c r="C728" s="2" t="s">
        <v>263</v>
      </c>
      <c r="D728" s="2" t="s">
        <v>114</v>
      </c>
      <c r="E728" s="4" t="s">
        <v>517</v>
      </c>
      <c r="F728" s="54"/>
      <c r="G728" s="70">
        <f t="shared" ref="G728:H728" si="335">SUM(G729)</f>
        <v>1500</v>
      </c>
      <c r="H728" s="71">
        <f t="shared" si="335"/>
        <v>1500</v>
      </c>
    </row>
    <row r="729" spans="1:8" ht="37.5" x14ac:dyDescent="0.3">
      <c r="A729" s="5" t="s">
        <v>518</v>
      </c>
      <c r="B729" s="31" t="s">
        <v>661</v>
      </c>
      <c r="C729" s="2" t="s">
        <v>263</v>
      </c>
      <c r="D729" s="2" t="s">
        <v>114</v>
      </c>
      <c r="E729" s="4" t="s">
        <v>519</v>
      </c>
      <c r="F729" s="54"/>
      <c r="G729" s="70">
        <f t="shared" ref="G729:H729" si="336">SUM(G730)</f>
        <v>1500</v>
      </c>
      <c r="H729" s="71">
        <f t="shared" si="336"/>
        <v>1500</v>
      </c>
    </row>
    <row r="730" spans="1:8" ht="20.25" x14ac:dyDescent="0.3">
      <c r="A730" s="18" t="s">
        <v>71</v>
      </c>
      <c r="B730" s="31" t="s">
        <v>661</v>
      </c>
      <c r="C730" s="2" t="s">
        <v>263</v>
      </c>
      <c r="D730" s="2" t="s">
        <v>114</v>
      </c>
      <c r="E730" s="4" t="s">
        <v>519</v>
      </c>
      <c r="F730" s="54" t="s">
        <v>72</v>
      </c>
      <c r="G730" s="70">
        <v>1500</v>
      </c>
      <c r="H730" s="67">
        <v>1500</v>
      </c>
    </row>
    <row r="731" spans="1:8" ht="20.25" x14ac:dyDescent="0.3">
      <c r="A731" s="5" t="s">
        <v>27</v>
      </c>
      <c r="B731" s="31" t="s">
        <v>661</v>
      </c>
      <c r="C731" s="2" t="s">
        <v>263</v>
      </c>
      <c r="D731" s="2" t="s">
        <v>114</v>
      </c>
      <c r="E731" s="4" t="s">
        <v>520</v>
      </c>
      <c r="F731" s="54"/>
      <c r="G731" s="70">
        <f>SUM(G732+G734)</f>
        <v>900</v>
      </c>
      <c r="H731" s="71">
        <f>SUM(H732+H734)</f>
        <v>900</v>
      </c>
    </row>
    <row r="732" spans="1:8" ht="20.25" x14ac:dyDescent="0.3">
      <c r="A732" s="5" t="s">
        <v>416</v>
      </c>
      <c r="B732" s="31" t="s">
        <v>661</v>
      </c>
      <c r="C732" s="2" t="s">
        <v>263</v>
      </c>
      <c r="D732" s="2" t="s">
        <v>114</v>
      </c>
      <c r="E732" s="4" t="s">
        <v>521</v>
      </c>
      <c r="F732" s="54"/>
      <c r="G732" s="70">
        <f t="shared" ref="G732:H732" si="337">SUM(G733)</f>
        <v>400</v>
      </c>
      <c r="H732" s="71">
        <f t="shared" si="337"/>
        <v>400</v>
      </c>
    </row>
    <row r="733" spans="1:8" ht="20.25" x14ac:dyDescent="0.3">
      <c r="A733" s="18" t="s">
        <v>71</v>
      </c>
      <c r="B733" s="31" t="s">
        <v>661</v>
      </c>
      <c r="C733" s="2" t="s">
        <v>263</v>
      </c>
      <c r="D733" s="2" t="s">
        <v>114</v>
      </c>
      <c r="E733" s="4" t="s">
        <v>521</v>
      </c>
      <c r="F733" s="54" t="s">
        <v>72</v>
      </c>
      <c r="G733" s="70">
        <v>400</v>
      </c>
      <c r="H733" s="67">
        <v>400</v>
      </c>
    </row>
    <row r="734" spans="1:8" ht="20.25" x14ac:dyDescent="0.3">
      <c r="A734" s="5" t="s">
        <v>522</v>
      </c>
      <c r="B734" s="31" t="s">
        <v>661</v>
      </c>
      <c r="C734" s="2" t="s">
        <v>263</v>
      </c>
      <c r="D734" s="2" t="s">
        <v>114</v>
      </c>
      <c r="E734" s="4" t="s">
        <v>523</v>
      </c>
      <c r="F734" s="54"/>
      <c r="G734" s="70">
        <f t="shared" ref="G734:H734" si="338">SUM(G735)</f>
        <v>500</v>
      </c>
      <c r="H734" s="71">
        <f t="shared" si="338"/>
        <v>500</v>
      </c>
    </row>
    <row r="735" spans="1:8" ht="20.25" x14ac:dyDescent="0.3">
      <c r="A735" s="18" t="s">
        <v>71</v>
      </c>
      <c r="B735" s="31" t="s">
        <v>661</v>
      </c>
      <c r="C735" s="2" t="s">
        <v>263</v>
      </c>
      <c r="D735" s="2" t="s">
        <v>114</v>
      </c>
      <c r="E735" s="4" t="s">
        <v>523</v>
      </c>
      <c r="F735" s="54" t="s">
        <v>72</v>
      </c>
      <c r="G735" s="70">
        <v>500</v>
      </c>
      <c r="H735" s="67">
        <v>500</v>
      </c>
    </row>
    <row r="736" spans="1:8" ht="20.25" x14ac:dyDescent="0.3">
      <c r="A736" s="5" t="s">
        <v>417</v>
      </c>
      <c r="B736" s="31" t="s">
        <v>661</v>
      </c>
      <c r="C736" s="2" t="s">
        <v>263</v>
      </c>
      <c r="D736" s="2" t="s">
        <v>114</v>
      </c>
      <c r="E736" s="4" t="s">
        <v>524</v>
      </c>
      <c r="F736" s="54"/>
      <c r="G736" s="70">
        <f t="shared" ref="G736:H736" si="339">SUM(G737)</f>
        <v>2500</v>
      </c>
      <c r="H736" s="71">
        <f t="shared" si="339"/>
        <v>2500</v>
      </c>
    </row>
    <row r="737" spans="1:8" ht="37.5" x14ac:dyDescent="0.3">
      <c r="A737" s="5" t="s">
        <v>525</v>
      </c>
      <c r="B737" s="31" t="s">
        <v>661</v>
      </c>
      <c r="C737" s="2" t="s">
        <v>263</v>
      </c>
      <c r="D737" s="2" t="s">
        <v>114</v>
      </c>
      <c r="E737" s="4" t="s">
        <v>526</v>
      </c>
      <c r="F737" s="54"/>
      <c r="G737" s="70">
        <f t="shared" ref="G737:H737" si="340">SUM(G738)</f>
        <v>2500</v>
      </c>
      <c r="H737" s="71">
        <f t="shared" si="340"/>
        <v>2500</v>
      </c>
    </row>
    <row r="738" spans="1:8" ht="20.25" x14ac:dyDescent="0.3">
      <c r="A738" s="18" t="s">
        <v>71</v>
      </c>
      <c r="B738" s="31" t="s">
        <v>661</v>
      </c>
      <c r="C738" s="2" t="s">
        <v>263</v>
      </c>
      <c r="D738" s="2" t="s">
        <v>114</v>
      </c>
      <c r="E738" s="4" t="s">
        <v>526</v>
      </c>
      <c r="F738" s="54" t="s">
        <v>72</v>
      </c>
      <c r="G738" s="70">
        <v>2500</v>
      </c>
      <c r="H738" s="67">
        <v>2500</v>
      </c>
    </row>
    <row r="739" spans="1:8" ht="20.25" x14ac:dyDescent="0.3">
      <c r="A739" s="5" t="s">
        <v>50</v>
      </c>
      <c r="B739" s="31" t="s">
        <v>661</v>
      </c>
      <c r="C739" s="2" t="s">
        <v>263</v>
      </c>
      <c r="D739" s="2" t="s">
        <v>114</v>
      </c>
      <c r="E739" s="4" t="s">
        <v>527</v>
      </c>
      <c r="F739" s="54"/>
      <c r="G739" s="70">
        <f t="shared" ref="G739:H739" si="341">SUM(G740+G742+G745)</f>
        <v>400</v>
      </c>
      <c r="H739" s="71">
        <f t="shared" si="341"/>
        <v>400</v>
      </c>
    </row>
    <row r="740" spans="1:8" ht="37.5" x14ac:dyDescent="0.3">
      <c r="A740" s="5" t="s">
        <v>528</v>
      </c>
      <c r="B740" s="31" t="s">
        <v>661</v>
      </c>
      <c r="C740" s="2" t="s">
        <v>263</v>
      </c>
      <c r="D740" s="2" t="s">
        <v>114</v>
      </c>
      <c r="E740" s="4" t="s">
        <v>529</v>
      </c>
      <c r="F740" s="54"/>
      <c r="G740" s="70">
        <f t="shared" ref="G740:H740" si="342">SUM(G741)</f>
        <v>300</v>
      </c>
      <c r="H740" s="71">
        <f t="shared" si="342"/>
        <v>300</v>
      </c>
    </row>
    <row r="741" spans="1:8" ht="20.25" x14ac:dyDescent="0.3">
      <c r="A741" s="18" t="s">
        <v>71</v>
      </c>
      <c r="B741" s="31" t="s">
        <v>661</v>
      </c>
      <c r="C741" s="2" t="s">
        <v>263</v>
      </c>
      <c r="D741" s="2" t="s">
        <v>114</v>
      </c>
      <c r="E741" s="4" t="s">
        <v>529</v>
      </c>
      <c r="F741" s="54" t="s">
        <v>72</v>
      </c>
      <c r="G741" s="70">
        <v>300</v>
      </c>
      <c r="H741" s="67">
        <v>300</v>
      </c>
    </row>
    <row r="742" spans="1:8" ht="37.5" x14ac:dyDescent="0.3">
      <c r="A742" s="18" t="s">
        <v>530</v>
      </c>
      <c r="B742" s="31" t="s">
        <v>661</v>
      </c>
      <c r="C742" s="2" t="s">
        <v>263</v>
      </c>
      <c r="D742" s="2" t="s">
        <v>114</v>
      </c>
      <c r="E742" s="4" t="s">
        <v>531</v>
      </c>
      <c r="F742" s="54"/>
      <c r="G742" s="70">
        <f t="shared" ref="G742:H742" si="343">SUM(G743)</f>
        <v>50</v>
      </c>
      <c r="H742" s="71">
        <f t="shared" si="343"/>
        <v>50</v>
      </c>
    </row>
    <row r="743" spans="1:8" ht="20.25" x14ac:dyDescent="0.3">
      <c r="A743" s="18" t="s">
        <v>71</v>
      </c>
      <c r="B743" s="31" t="s">
        <v>661</v>
      </c>
      <c r="C743" s="2" t="s">
        <v>263</v>
      </c>
      <c r="D743" s="2" t="s">
        <v>114</v>
      </c>
      <c r="E743" s="4" t="s">
        <v>531</v>
      </c>
      <c r="F743" s="54" t="s">
        <v>72</v>
      </c>
      <c r="G743" s="70">
        <v>50</v>
      </c>
      <c r="H743" s="67">
        <v>50</v>
      </c>
    </row>
    <row r="744" spans="1:8" ht="78.75" customHeight="1" x14ac:dyDescent="0.3">
      <c r="A744" s="18" t="s">
        <v>600</v>
      </c>
      <c r="B744" s="31" t="s">
        <v>661</v>
      </c>
      <c r="C744" s="2" t="s">
        <v>263</v>
      </c>
      <c r="D744" s="2" t="s">
        <v>114</v>
      </c>
      <c r="E744" s="4" t="s">
        <v>601</v>
      </c>
      <c r="F744" s="54"/>
      <c r="G744" s="70">
        <f t="shared" ref="G744:H744" si="344">SUM(G745)</f>
        <v>50</v>
      </c>
      <c r="H744" s="71">
        <f t="shared" si="344"/>
        <v>50</v>
      </c>
    </row>
    <row r="745" spans="1:8" ht="20.25" x14ac:dyDescent="0.3">
      <c r="A745" s="18" t="s">
        <v>71</v>
      </c>
      <c r="B745" s="31" t="s">
        <v>661</v>
      </c>
      <c r="C745" s="2" t="s">
        <v>263</v>
      </c>
      <c r="D745" s="2" t="s">
        <v>114</v>
      </c>
      <c r="E745" s="4" t="s">
        <v>601</v>
      </c>
      <c r="F745" s="54" t="s">
        <v>72</v>
      </c>
      <c r="G745" s="70">
        <v>50</v>
      </c>
      <c r="H745" s="67">
        <v>50</v>
      </c>
    </row>
    <row r="746" spans="1:8" ht="37.5" x14ac:dyDescent="0.3">
      <c r="A746" s="5" t="s">
        <v>13</v>
      </c>
      <c r="B746" s="31" t="s">
        <v>661</v>
      </c>
      <c r="C746" s="2" t="s">
        <v>263</v>
      </c>
      <c r="D746" s="2" t="s">
        <v>114</v>
      </c>
      <c r="E746" s="4" t="s">
        <v>532</v>
      </c>
      <c r="F746" s="54"/>
      <c r="G746" s="70">
        <f t="shared" ref="G746:H746" si="345">SUM(G747+G750)</f>
        <v>68789.2</v>
      </c>
      <c r="H746" s="71">
        <f t="shared" si="345"/>
        <v>68789.2</v>
      </c>
    </row>
    <row r="747" spans="1:8" ht="20.25" x14ac:dyDescent="0.3">
      <c r="A747" s="5" t="s">
        <v>69</v>
      </c>
      <c r="B747" s="31" t="s">
        <v>661</v>
      </c>
      <c r="C747" s="2" t="s">
        <v>263</v>
      </c>
      <c r="D747" s="2" t="s">
        <v>114</v>
      </c>
      <c r="E747" s="4" t="s">
        <v>533</v>
      </c>
      <c r="F747" s="54"/>
      <c r="G747" s="70">
        <f t="shared" ref="G747:H747" si="346">SUM(G748)</f>
        <v>37012</v>
      </c>
      <c r="H747" s="71">
        <f t="shared" si="346"/>
        <v>35413.199999999997</v>
      </c>
    </row>
    <row r="748" spans="1:8" ht="37.5" x14ac:dyDescent="0.3">
      <c r="A748" s="5" t="s">
        <v>534</v>
      </c>
      <c r="B748" s="31" t="s">
        <v>661</v>
      </c>
      <c r="C748" s="2" t="s">
        <v>263</v>
      </c>
      <c r="D748" s="2" t="s">
        <v>114</v>
      </c>
      <c r="E748" s="4" t="s">
        <v>535</v>
      </c>
      <c r="F748" s="54"/>
      <c r="G748" s="70">
        <f t="shared" ref="G748:H748" si="347">SUM(G749)</f>
        <v>37012</v>
      </c>
      <c r="H748" s="71">
        <f t="shared" si="347"/>
        <v>35413.199999999997</v>
      </c>
    </row>
    <row r="749" spans="1:8" ht="20.25" x14ac:dyDescent="0.3">
      <c r="A749" s="18" t="s">
        <v>71</v>
      </c>
      <c r="B749" s="31" t="s">
        <v>661</v>
      </c>
      <c r="C749" s="2" t="s">
        <v>263</v>
      </c>
      <c r="D749" s="2" t="s">
        <v>114</v>
      </c>
      <c r="E749" s="4" t="s">
        <v>535</v>
      </c>
      <c r="F749" s="54" t="s">
        <v>72</v>
      </c>
      <c r="G749" s="70">
        <v>37012</v>
      </c>
      <c r="H749" s="67">
        <v>35413.199999999997</v>
      </c>
    </row>
    <row r="750" spans="1:8" ht="37.5" x14ac:dyDescent="0.3">
      <c r="A750" s="5" t="s">
        <v>100</v>
      </c>
      <c r="B750" s="31" t="s">
        <v>661</v>
      </c>
      <c r="C750" s="2" t="s">
        <v>263</v>
      </c>
      <c r="D750" s="2" t="s">
        <v>114</v>
      </c>
      <c r="E750" s="2" t="s">
        <v>711</v>
      </c>
      <c r="F750" s="54"/>
      <c r="G750" s="66">
        <f t="shared" ref="G750:H750" si="348">SUM(G751)</f>
        <v>31777.200000000001</v>
      </c>
      <c r="H750" s="67">
        <f t="shared" si="348"/>
        <v>33376</v>
      </c>
    </row>
    <row r="751" spans="1:8" ht="20.25" x14ac:dyDescent="0.3">
      <c r="A751" s="18" t="s">
        <v>71</v>
      </c>
      <c r="B751" s="31" t="s">
        <v>661</v>
      </c>
      <c r="C751" s="2" t="s">
        <v>263</v>
      </c>
      <c r="D751" s="2" t="s">
        <v>114</v>
      </c>
      <c r="E751" s="2" t="s">
        <v>711</v>
      </c>
      <c r="F751" s="54" t="s">
        <v>72</v>
      </c>
      <c r="G751" s="66">
        <v>31777.200000000001</v>
      </c>
      <c r="H751" s="67">
        <v>33376</v>
      </c>
    </row>
    <row r="752" spans="1:8" ht="20.25" x14ac:dyDescent="0.3">
      <c r="A752" s="18" t="s">
        <v>536</v>
      </c>
      <c r="B752" s="31" t="s">
        <v>661</v>
      </c>
      <c r="C752" s="4" t="s">
        <v>263</v>
      </c>
      <c r="D752" s="4" t="s">
        <v>263</v>
      </c>
      <c r="E752" s="4"/>
      <c r="F752" s="54"/>
      <c r="G752" s="66">
        <f t="shared" ref="G752:H752" si="349">SUM(G753)</f>
        <v>1763</v>
      </c>
      <c r="H752" s="67">
        <f t="shared" si="349"/>
        <v>1763</v>
      </c>
    </row>
    <row r="753" spans="1:8" ht="56.25" x14ac:dyDescent="0.3">
      <c r="A753" s="18" t="s">
        <v>342</v>
      </c>
      <c r="B753" s="31" t="s">
        <v>661</v>
      </c>
      <c r="C753" s="2" t="s">
        <v>263</v>
      </c>
      <c r="D753" s="2" t="s">
        <v>263</v>
      </c>
      <c r="E753" s="4" t="s">
        <v>343</v>
      </c>
      <c r="F753" s="54"/>
      <c r="G753" s="66">
        <f t="shared" ref="G753:H753" si="350">SUM(G754+G762)</f>
        <v>1763</v>
      </c>
      <c r="H753" s="67">
        <f t="shared" si="350"/>
        <v>1763</v>
      </c>
    </row>
    <row r="754" spans="1:8" ht="20.25" x14ac:dyDescent="0.3">
      <c r="A754" s="18" t="s">
        <v>50</v>
      </c>
      <c r="B754" s="31" t="s">
        <v>661</v>
      </c>
      <c r="C754" s="2" t="s">
        <v>263</v>
      </c>
      <c r="D754" s="2" t="s">
        <v>263</v>
      </c>
      <c r="E754" s="4" t="s">
        <v>537</v>
      </c>
      <c r="F754" s="54"/>
      <c r="G754" s="66">
        <f t="shared" ref="G754:H754" si="351">SUM(G755)</f>
        <v>1100</v>
      </c>
      <c r="H754" s="67">
        <f t="shared" si="351"/>
        <v>1100</v>
      </c>
    </row>
    <row r="755" spans="1:8" ht="56.25" x14ac:dyDescent="0.3">
      <c r="A755" s="18" t="s">
        <v>538</v>
      </c>
      <c r="B755" s="31" t="s">
        <v>661</v>
      </c>
      <c r="C755" s="2" t="s">
        <v>263</v>
      </c>
      <c r="D755" s="2" t="s">
        <v>263</v>
      </c>
      <c r="E755" s="4" t="s">
        <v>539</v>
      </c>
      <c r="F755" s="54"/>
      <c r="G755" s="66">
        <f t="shared" ref="G755:H755" si="352">SUM(G756+G758+G760)</f>
        <v>1100</v>
      </c>
      <c r="H755" s="67">
        <f t="shared" si="352"/>
        <v>1100</v>
      </c>
    </row>
    <row r="756" spans="1:8" ht="56.25" x14ac:dyDescent="0.3">
      <c r="A756" s="18" t="s">
        <v>540</v>
      </c>
      <c r="B756" s="31" t="s">
        <v>661</v>
      </c>
      <c r="C756" s="2" t="s">
        <v>263</v>
      </c>
      <c r="D756" s="2" t="s">
        <v>263</v>
      </c>
      <c r="E756" s="4" t="s">
        <v>541</v>
      </c>
      <c r="F756" s="54"/>
      <c r="G756" s="66">
        <f t="shared" ref="G756:H756" si="353">SUM(G757)</f>
        <v>850</v>
      </c>
      <c r="H756" s="67">
        <f t="shared" si="353"/>
        <v>850</v>
      </c>
    </row>
    <row r="757" spans="1:8" ht="20.25" x14ac:dyDescent="0.3">
      <c r="A757" s="18" t="s">
        <v>71</v>
      </c>
      <c r="B757" s="31" t="s">
        <v>661</v>
      </c>
      <c r="C757" s="2" t="s">
        <v>263</v>
      </c>
      <c r="D757" s="2" t="s">
        <v>263</v>
      </c>
      <c r="E757" s="4" t="s">
        <v>541</v>
      </c>
      <c r="F757" s="54" t="s">
        <v>72</v>
      </c>
      <c r="G757" s="66">
        <v>850</v>
      </c>
      <c r="H757" s="67">
        <v>850</v>
      </c>
    </row>
    <row r="758" spans="1:8" ht="37.5" x14ac:dyDescent="0.3">
      <c r="A758" s="18" t="s">
        <v>542</v>
      </c>
      <c r="B758" s="31" t="s">
        <v>661</v>
      </c>
      <c r="C758" s="2" t="s">
        <v>263</v>
      </c>
      <c r="D758" s="2" t="s">
        <v>263</v>
      </c>
      <c r="E758" s="4" t="s">
        <v>543</v>
      </c>
      <c r="F758" s="54"/>
      <c r="G758" s="66">
        <f t="shared" ref="G758:H758" si="354">SUM(G759)</f>
        <v>200</v>
      </c>
      <c r="H758" s="67">
        <f t="shared" si="354"/>
        <v>200</v>
      </c>
    </row>
    <row r="759" spans="1:8" ht="37.5" x14ac:dyDescent="0.3">
      <c r="A759" s="16" t="s">
        <v>28</v>
      </c>
      <c r="B759" s="31" t="s">
        <v>661</v>
      </c>
      <c r="C759" s="2" t="s">
        <v>263</v>
      </c>
      <c r="D759" s="2" t="s">
        <v>263</v>
      </c>
      <c r="E759" s="4" t="s">
        <v>543</v>
      </c>
      <c r="F759" s="54" t="s">
        <v>29</v>
      </c>
      <c r="G759" s="66">
        <v>200</v>
      </c>
      <c r="H759" s="67">
        <v>200</v>
      </c>
    </row>
    <row r="760" spans="1:8" ht="37.5" x14ac:dyDescent="0.3">
      <c r="A760" s="18" t="s">
        <v>544</v>
      </c>
      <c r="B760" s="31" t="s">
        <v>661</v>
      </c>
      <c r="C760" s="2" t="s">
        <v>263</v>
      </c>
      <c r="D760" s="2" t="s">
        <v>263</v>
      </c>
      <c r="E760" s="4" t="s">
        <v>545</v>
      </c>
      <c r="F760" s="54"/>
      <c r="G760" s="66">
        <f t="shared" ref="G760:H760" si="355">SUM(G761)</f>
        <v>50</v>
      </c>
      <c r="H760" s="67">
        <f t="shared" si="355"/>
        <v>50</v>
      </c>
    </row>
    <row r="761" spans="1:8" ht="37.5" x14ac:dyDescent="0.3">
      <c r="A761" s="16" t="s">
        <v>28</v>
      </c>
      <c r="B761" s="31" t="s">
        <v>661</v>
      </c>
      <c r="C761" s="2" t="s">
        <v>263</v>
      </c>
      <c r="D761" s="2" t="s">
        <v>263</v>
      </c>
      <c r="E761" s="4" t="s">
        <v>545</v>
      </c>
      <c r="F761" s="54" t="s">
        <v>29</v>
      </c>
      <c r="G761" s="66">
        <v>50</v>
      </c>
      <c r="H761" s="67">
        <v>50</v>
      </c>
    </row>
    <row r="762" spans="1:8" ht="20.25" x14ac:dyDescent="0.3">
      <c r="A762" s="18" t="s">
        <v>81</v>
      </c>
      <c r="B762" s="31" t="s">
        <v>661</v>
      </c>
      <c r="C762" s="2" t="s">
        <v>263</v>
      </c>
      <c r="D762" s="2" t="s">
        <v>263</v>
      </c>
      <c r="E762" s="4" t="s">
        <v>344</v>
      </c>
      <c r="F762" s="54"/>
      <c r="G762" s="66">
        <f t="shared" ref="G762:H762" si="356">SUM(G763)</f>
        <v>663</v>
      </c>
      <c r="H762" s="67">
        <f t="shared" si="356"/>
        <v>663</v>
      </c>
    </row>
    <row r="763" spans="1:8" ht="20.25" x14ac:dyDescent="0.3">
      <c r="A763" s="18" t="s">
        <v>546</v>
      </c>
      <c r="B763" s="31" t="s">
        <v>661</v>
      </c>
      <c r="C763" s="2" t="s">
        <v>263</v>
      </c>
      <c r="D763" s="2" t="s">
        <v>263</v>
      </c>
      <c r="E763" s="4" t="s">
        <v>547</v>
      </c>
      <c r="F763" s="54"/>
      <c r="G763" s="66">
        <f t="shared" ref="G763:H763" si="357">SUM(G764+G766+G768+G770)</f>
        <v>663</v>
      </c>
      <c r="H763" s="67">
        <f t="shared" si="357"/>
        <v>663</v>
      </c>
    </row>
    <row r="764" spans="1:8" ht="37.5" x14ac:dyDescent="0.3">
      <c r="A764" s="18" t="s">
        <v>548</v>
      </c>
      <c r="B764" s="31" t="s">
        <v>661</v>
      </c>
      <c r="C764" s="2" t="s">
        <v>263</v>
      </c>
      <c r="D764" s="2" t="s">
        <v>263</v>
      </c>
      <c r="E764" s="4" t="s">
        <v>549</v>
      </c>
      <c r="F764" s="54"/>
      <c r="G764" s="66">
        <f t="shared" ref="G764:H764" si="358">SUM(G765)</f>
        <v>360</v>
      </c>
      <c r="H764" s="67">
        <f t="shared" si="358"/>
        <v>360</v>
      </c>
    </row>
    <row r="765" spans="1:8" ht="20.25" x14ac:dyDescent="0.3">
      <c r="A765" s="9" t="s">
        <v>67</v>
      </c>
      <c r="B765" s="31" t="s">
        <v>661</v>
      </c>
      <c r="C765" s="2" t="s">
        <v>263</v>
      </c>
      <c r="D765" s="2" t="s">
        <v>263</v>
      </c>
      <c r="E765" s="4" t="s">
        <v>549</v>
      </c>
      <c r="F765" s="54" t="s">
        <v>68</v>
      </c>
      <c r="G765" s="66">
        <v>360</v>
      </c>
      <c r="H765" s="67">
        <v>360</v>
      </c>
    </row>
    <row r="766" spans="1:8" ht="20.25" x14ac:dyDescent="0.3">
      <c r="A766" s="18" t="s">
        <v>550</v>
      </c>
      <c r="B766" s="31" t="s">
        <v>661</v>
      </c>
      <c r="C766" s="2" t="s">
        <v>263</v>
      </c>
      <c r="D766" s="2" t="s">
        <v>263</v>
      </c>
      <c r="E766" s="4" t="s">
        <v>551</v>
      </c>
      <c r="F766" s="54"/>
      <c r="G766" s="66">
        <f t="shared" ref="G766:H766" si="359">SUM(G767)</f>
        <v>50</v>
      </c>
      <c r="H766" s="67">
        <f t="shared" si="359"/>
        <v>50</v>
      </c>
    </row>
    <row r="767" spans="1:8" ht="20.25" x14ac:dyDescent="0.3">
      <c r="A767" s="16" t="s">
        <v>65</v>
      </c>
      <c r="B767" s="31" t="s">
        <v>661</v>
      </c>
      <c r="C767" s="2" t="s">
        <v>263</v>
      </c>
      <c r="D767" s="2" t="s">
        <v>263</v>
      </c>
      <c r="E767" s="4" t="s">
        <v>551</v>
      </c>
      <c r="F767" s="54" t="s">
        <v>66</v>
      </c>
      <c r="G767" s="66">
        <v>50</v>
      </c>
      <c r="H767" s="67">
        <v>50</v>
      </c>
    </row>
    <row r="768" spans="1:8" ht="56.25" x14ac:dyDescent="0.3">
      <c r="A768" s="18" t="s">
        <v>552</v>
      </c>
      <c r="B768" s="31" t="s">
        <v>661</v>
      </c>
      <c r="C768" s="2" t="s">
        <v>263</v>
      </c>
      <c r="D768" s="2" t="s">
        <v>263</v>
      </c>
      <c r="E768" s="4" t="s">
        <v>553</v>
      </c>
      <c r="F768" s="54"/>
      <c r="G768" s="66">
        <f t="shared" ref="G768:H768" si="360">SUM(G769)</f>
        <v>115</v>
      </c>
      <c r="H768" s="67">
        <f t="shared" si="360"/>
        <v>115</v>
      </c>
    </row>
    <row r="769" spans="1:8" ht="20.25" x14ac:dyDescent="0.3">
      <c r="A769" s="16" t="s">
        <v>65</v>
      </c>
      <c r="B769" s="31" t="s">
        <v>661</v>
      </c>
      <c r="C769" s="2" t="s">
        <v>263</v>
      </c>
      <c r="D769" s="2" t="s">
        <v>263</v>
      </c>
      <c r="E769" s="4" t="s">
        <v>553</v>
      </c>
      <c r="F769" s="54" t="s">
        <v>66</v>
      </c>
      <c r="G769" s="66">
        <v>115</v>
      </c>
      <c r="H769" s="67">
        <v>115</v>
      </c>
    </row>
    <row r="770" spans="1:8" ht="75" x14ac:dyDescent="0.3">
      <c r="A770" s="18" t="s">
        <v>554</v>
      </c>
      <c r="B770" s="31" t="s">
        <v>661</v>
      </c>
      <c r="C770" s="2" t="s">
        <v>263</v>
      </c>
      <c r="D770" s="2" t="s">
        <v>263</v>
      </c>
      <c r="E770" s="4" t="s">
        <v>555</v>
      </c>
      <c r="F770" s="54"/>
      <c r="G770" s="66">
        <f t="shared" ref="G770:H770" si="361">SUM(G771)</f>
        <v>138</v>
      </c>
      <c r="H770" s="67">
        <f t="shared" si="361"/>
        <v>138</v>
      </c>
    </row>
    <row r="771" spans="1:8" ht="20.25" x14ac:dyDescent="0.3">
      <c r="A771" s="16" t="s">
        <v>65</v>
      </c>
      <c r="B771" s="31" t="s">
        <v>661</v>
      </c>
      <c r="C771" s="2" t="s">
        <v>263</v>
      </c>
      <c r="D771" s="2" t="s">
        <v>263</v>
      </c>
      <c r="E771" s="4" t="s">
        <v>555</v>
      </c>
      <c r="F771" s="54" t="s">
        <v>66</v>
      </c>
      <c r="G771" s="66">
        <v>138</v>
      </c>
      <c r="H771" s="67">
        <v>138</v>
      </c>
    </row>
    <row r="772" spans="1:8" ht="20.25" x14ac:dyDescent="0.3">
      <c r="A772" s="18" t="s">
        <v>476</v>
      </c>
      <c r="B772" s="31" t="s">
        <v>661</v>
      </c>
      <c r="C772" s="4" t="s">
        <v>263</v>
      </c>
      <c r="D772" s="4" t="s">
        <v>187</v>
      </c>
      <c r="E772" s="4"/>
      <c r="F772" s="54"/>
      <c r="G772" s="66">
        <f t="shared" ref="G772:H772" si="362">G778+G773</f>
        <v>330</v>
      </c>
      <c r="H772" s="67">
        <f t="shared" si="362"/>
        <v>330</v>
      </c>
    </row>
    <row r="773" spans="1:8" ht="56.25" x14ac:dyDescent="0.3">
      <c r="A773" s="5" t="s">
        <v>270</v>
      </c>
      <c r="B773" s="31" t="s">
        <v>661</v>
      </c>
      <c r="C773" s="2" t="s">
        <v>263</v>
      </c>
      <c r="D773" s="2" t="s">
        <v>187</v>
      </c>
      <c r="E773" s="4" t="s">
        <v>271</v>
      </c>
      <c r="F773" s="54"/>
      <c r="G773" s="66">
        <f t="shared" ref="G773:H773" si="363">SUM(G774)</f>
        <v>180</v>
      </c>
      <c r="H773" s="67">
        <f t="shared" si="363"/>
        <v>180</v>
      </c>
    </row>
    <row r="774" spans="1:8" ht="37.5" x14ac:dyDescent="0.3">
      <c r="A774" s="5" t="s">
        <v>272</v>
      </c>
      <c r="B774" s="31" t="s">
        <v>661</v>
      </c>
      <c r="C774" s="2" t="s">
        <v>263</v>
      </c>
      <c r="D774" s="2" t="s">
        <v>187</v>
      </c>
      <c r="E774" s="4" t="s">
        <v>273</v>
      </c>
      <c r="F774" s="54"/>
      <c r="G774" s="70">
        <f t="shared" ref="G774:H776" si="364">SUM(G775)</f>
        <v>180</v>
      </c>
      <c r="H774" s="71">
        <f t="shared" si="364"/>
        <v>180</v>
      </c>
    </row>
    <row r="775" spans="1:8" ht="20.25" x14ac:dyDescent="0.3">
      <c r="A775" s="5" t="s">
        <v>81</v>
      </c>
      <c r="B775" s="31" t="s">
        <v>661</v>
      </c>
      <c r="C775" s="2" t="s">
        <v>263</v>
      </c>
      <c r="D775" s="2" t="s">
        <v>187</v>
      </c>
      <c r="E775" s="4" t="s">
        <v>274</v>
      </c>
      <c r="F775" s="54"/>
      <c r="G775" s="70">
        <f t="shared" si="364"/>
        <v>180</v>
      </c>
      <c r="H775" s="71">
        <f t="shared" si="364"/>
        <v>180</v>
      </c>
    </row>
    <row r="776" spans="1:8" ht="56.25" x14ac:dyDescent="0.3">
      <c r="A776" s="5" t="s">
        <v>275</v>
      </c>
      <c r="B776" s="31" t="s">
        <v>661</v>
      </c>
      <c r="C776" s="2" t="s">
        <v>263</v>
      </c>
      <c r="D776" s="2" t="s">
        <v>187</v>
      </c>
      <c r="E776" s="4" t="s">
        <v>276</v>
      </c>
      <c r="F776" s="54"/>
      <c r="G776" s="70">
        <f t="shared" si="364"/>
        <v>180</v>
      </c>
      <c r="H776" s="71">
        <f t="shared" si="364"/>
        <v>180</v>
      </c>
    </row>
    <row r="777" spans="1:8" ht="37.5" x14ac:dyDescent="0.3">
      <c r="A777" s="16" t="s">
        <v>277</v>
      </c>
      <c r="B777" s="31" t="s">
        <v>661</v>
      </c>
      <c r="C777" s="2" t="s">
        <v>263</v>
      </c>
      <c r="D777" s="2" t="s">
        <v>187</v>
      </c>
      <c r="E777" s="4" t="s">
        <v>276</v>
      </c>
      <c r="F777" s="54" t="s">
        <v>278</v>
      </c>
      <c r="G777" s="70">
        <v>180</v>
      </c>
      <c r="H777" s="67">
        <v>180</v>
      </c>
    </row>
    <row r="778" spans="1:8" ht="75" x14ac:dyDescent="0.3">
      <c r="A778" s="5" t="s">
        <v>675</v>
      </c>
      <c r="B778" s="31" t="s">
        <v>661</v>
      </c>
      <c r="C778" s="2" t="s">
        <v>263</v>
      </c>
      <c r="D778" s="2" t="s">
        <v>187</v>
      </c>
      <c r="E778" s="4" t="s">
        <v>120</v>
      </c>
      <c r="F778" s="58"/>
      <c r="G778" s="70">
        <f t="shared" ref="G778:H778" si="365">G779</f>
        <v>150</v>
      </c>
      <c r="H778" s="71">
        <f t="shared" si="365"/>
        <v>150</v>
      </c>
    </row>
    <row r="779" spans="1:8" ht="20.25" x14ac:dyDescent="0.3">
      <c r="A779" s="5" t="s">
        <v>121</v>
      </c>
      <c r="B779" s="31" t="s">
        <v>661</v>
      </c>
      <c r="C779" s="2" t="s">
        <v>263</v>
      </c>
      <c r="D779" s="2" t="s">
        <v>187</v>
      </c>
      <c r="E779" s="4" t="s">
        <v>122</v>
      </c>
      <c r="F779" s="58"/>
      <c r="G779" s="70">
        <f t="shared" ref="G779:H779" si="366">G780</f>
        <v>150</v>
      </c>
      <c r="H779" s="71">
        <f t="shared" si="366"/>
        <v>150</v>
      </c>
    </row>
    <row r="780" spans="1:8" ht="37.5" x14ac:dyDescent="0.3">
      <c r="A780" s="5" t="s">
        <v>153</v>
      </c>
      <c r="B780" s="31" t="s">
        <v>661</v>
      </c>
      <c r="C780" s="2" t="s">
        <v>263</v>
      </c>
      <c r="D780" s="2" t="s">
        <v>187</v>
      </c>
      <c r="E780" s="1" t="s">
        <v>556</v>
      </c>
      <c r="F780" s="58"/>
      <c r="G780" s="66">
        <f t="shared" ref="G780:H781" si="367">+G781</f>
        <v>150</v>
      </c>
      <c r="H780" s="67">
        <f t="shared" si="367"/>
        <v>150</v>
      </c>
    </row>
    <row r="781" spans="1:8" ht="37.5" x14ac:dyDescent="0.3">
      <c r="A781" s="5" t="s">
        <v>557</v>
      </c>
      <c r="B781" s="31" t="s">
        <v>661</v>
      </c>
      <c r="C781" s="2" t="s">
        <v>263</v>
      </c>
      <c r="D781" s="2" t="s">
        <v>187</v>
      </c>
      <c r="E781" s="1" t="s">
        <v>558</v>
      </c>
      <c r="F781" s="58"/>
      <c r="G781" s="70">
        <f t="shared" si="367"/>
        <v>150</v>
      </c>
      <c r="H781" s="71">
        <f t="shared" si="367"/>
        <v>150</v>
      </c>
    </row>
    <row r="782" spans="1:8" ht="20.25" x14ac:dyDescent="0.3">
      <c r="A782" s="13" t="s">
        <v>102</v>
      </c>
      <c r="B782" s="31" t="s">
        <v>661</v>
      </c>
      <c r="C782" s="2" t="s">
        <v>263</v>
      </c>
      <c r="D782" s="2" t="s">
        <v>187</v>
      </c>
      <c r="E782" s="1" t="s">
        <v>558</v>
      </c>
      <c r="F782" s="58" t="s">
        <v>72</v>
      </c>
      <c r="G782" s="66">
        <v>150</v>
      </c>
      <c r="H782" s="67">
        <v>150</v>
      </c>
    </row>
    <row r="783" spans="1:8" ht="20.25" x14ac:dyDescent="0.3">
      <c r="A783" s="24" t="s">
        <v>279</v>
      </c>
      <c r="B783" s="31" t="s">
        <v>661</v>
      </c>
      <c r="C783" s="2" t="s">
        <v>175</v>
      </c>
      <c r="D783" s="2" t="s">
        <v>8</v>
      </c>
      <c r="E783" s="2"/>
      <c r="F783" s="54"/>
      <c r="G783" s="66">
        <f>G784+G858</f>
        <v>186889.4</v>
      </c>
      <c r="H783" s="67">
        <f>H784+H858</f>
        <v>185224.6</v>
      </c>
    </row>
    <row r="784" spans="1:8" ht="20.25" x14ac:dyDescent="0.3">
      <c r="A784" s="9" t="s">
        <v>408</v>
      </c>
      <c r="B784" s="31" t="s">
        <v>661</v>
      </c>
      <c r="C784" s="2" t="s">
        <v>175</v>
      </c>
      <c r="D784" s="2" t="s">
        <v>7</v>
      </c>
      <c r="E784" s="2"/>
      <c r="F784" s="54"/>
      <c r="G784" s="66">
        <f>SUM(G785+G844+G852)</f>
        <v>176155.8</v>
      </c>
      <c r="H784" s="67">
        <f>SUM(H785+H844+H852)</f>
        <v>174621.9</v>
      </c>
    </row>
    <row r="785" spans="1:8" ht="56.25" x14ac:dyDescent="0.3">
      <c r="A785" s="18" t="s">
        <v>270</v>
      </c>
      <c r="B785" s="31" t="s">
        <v>661</v>
      </c>
      <c r="C785" s="2" t="s">
        <v>175</v>
      </c>
      <c r="D785" s="2" t="s">
        <v>7</v>
      </c>
      <c r="E785" s="10" t="s">
        <v>271</v>
      </c>
      <c r="F785" s="54"/>
      <c r="G785" s="66">
        <f>SUM(G786+G807+G839)</f>
        <v>174924.79999999999</v>
      </c>
      <c r="H785" s="67">
        <f>SUM(H786+H807+H839)</f>
        <v>173390.9</v>
      </c>
    </row>
    <row r="786" spans="1:8" ht="37.5" x14ac:dyDescent="0.3">
      <c r="A786" s="5" t="s">
        <v>281</v>
      </c>
      <c r="B786" s="31" t="s">
        <v>661</v>
      </c>
      <c r="C786" s="2" t="s">
        <v>175</v>
      </c>
      <c r="D786" s="2" t="s">
        <v>7</v>
      </c>
      <c r="E786" s="4" t="s">
        <v>282</v>
      </c>
      <c r="F786" s="54"/>
      <c r="G786" s="66">
        <f>SUM(G787+G790+G793+G799)</f>
        <v>57800.200000000012</v>
      </c>
      <c r="H786" s="67">
        <f>SUM(H787+H790+H793+H799)</f>
        <v>56298.899999999994</v>
      </c>
    </row>
    <row r="787" spans="1:8" ht="37.5" x14ac:dyDescent="0.3">
      <c r="A787" s="5" t="s">
        <v>385</v>
      </c>
      <c r="B787" s="31" t="s">
        <v>661</v>
      </c>
      <c r="C787" s="2" t="s">
        <v>175</v>
      </c>
      <c r="D787" s="2" t="s">
        <v>7</v>
      </c>
      <c r="E787" s="10" t="s">
        <v>409</v>
      </c>
      <c r="F787" s="54"/>
      <c r="G787" s="66">
        <f t="shared" ref="G787:H787" si="368">SUM(G788)</f>
        <v>4774.3</v>
      </c>
      <c r="H787" s="67">
        <f t="shared" si="368"/>
        <v>1000</v>
      </c>
    </row>
    <row r="788" spans="1:8" ht="20.25" x14ac:dyDescent="0.3">
      <c r="A788" s="5" t="s">
        <v>559</v>
      </c>
      <c r="B788" s="31" t="s">
        <v>661</v>
      </c>
      <c r="C788" s="2" t="s">
        <v>175</v>
      </c>
      <c r="D788" s="2" t="s">
        <v>7</v>
      </c>
      <c r="E788" s="10" t="s">
        <v>560</v>
      </c>
      <c r="F788" s="54"/>
      <c r="G788" s="66">
        <f t="shared" ref="G788:H788" si="369">SUM(G789)</f>
        <v>4774.3</v>
      </c>
      <c r="H788" s="67">
        <f t="shared" si="369"/>
        <v>1000</v>
      </c>
    </row>
    <row r="789" spans="1:8" ht="37.5" x14ac:dyDescent="0.3">
      <c r="A789" s="16" t="s">
        <v>28</v>
      </c>
      <c r="B789" s="31" t="s">
        <v>661</v>
      </c>
      <c r="C789" s="2" t="s">
        <v>175</v>
      </c>
      <c r="D789" s="2" t="s">
        <v>7</v>
      </c>
      <c r="E789" s="10" t="s">
        <v>561</v>
      </c>
      <c r="F789" s="54" t="s">
        <v>29</v>
      </c>
      <c r="G789" s="66">
        <v>4774.3</v>
      </c>
      <c r="H789" s="67">
        <v>1000</v>
      </c>
    </row>
    <row r="790" spans="1:8" ht="20.25" x14ac:dyDescent="0.3">
      <c r="A790" s="5" t="s">
        <v>27</v>
      </c>
      <c r="B790" s="31" t="s">
        <v>661</v>
      </c>
      <c r="C790" s="2" t="s">
        <v>175</v>
      </c>
      <c r="D790" s="2" t="s">
        <v>7</v>
      </c>
      <c r="E790" s="10" t="s">
        <v>562</v>
      </c>
      <c r="F790" s="54"/>
      <c r="G790" s="66">
        <f>SUM(G791)</f>
        <v>3100</v>
      </c>
      <c r="H790" s="67">
        <f>SUM(H791)</f>
        <v>3100</v>
      </c>
    </row>
    <row r="791" spans="1:8" ht="20.25" x14ac:dyDescent="0.3">
      <c r="A791" s="16" t="s">
        <v>563</v>
      </c>
      <c r="B791" s="31" t="s">
        <v>661</v>
      </c>
      <c r="C791" s="2" t="s">
        <v>175</v>
      </c>
      <c r="D791" s="2" t="s">
        <v>7</v>
      </c>
      <c r="E791" s="10" t="s">
        <v>564</v>
      </c>
      <c r="F791" s="54"/>
      <c r="G791" s="66">
        <f t="shared" ref="G791:H791" si="370">SUM(G792)</f>
        <v>3100</v>
      </c>
      <c r="H791" s="67">
        <f t="shared" si="370"/>
        <v>3100</v>
      </c>
    </row>
    <row r="792" spans="1:8" ht="37.5" x14ac:dyDescent="0.3">
      <c r="A792" s="16" t="s">
        <v>28</v>
      </c>
      <c r="B792" s="31" t="s">
        <v>661</v>
      </c>
      <c r="C792" s="2" t="s">
        <v>175</v>
      </c>
      <c r="D792" s="2" t="s">
        <v>7</v>
      </c>
      <c r="E792" s="10" t="s">
        <v>564</v>
      </c>
      <c r="F792" s="54" t="s">
        <v>29</v>
      </c>
      <c r="G792" s="66">
        <v>3100</v>
      </c>
      <c r="H792" s="67">
        <v>3100</v>
      </c>
    </row>
    <row r="793" spans="1:8" ht="20.25" x14ac:dyDescent="0.3">
      <c r="A793" s="9" t="s">
        <v>50</v>
      </c>
      <c r="B793" s="31" t="s">
        <v>661</v>
      </c>
      <c r="C793" s="2" t="s">
        <v>175</v>
      </c>
      <c r="D793" s="2" t="s">
        <v>7</v>
      </c>
      <c r="E793" s="10" t="s">
        <v>565</v>
      </c>
      <c r="F793" s="54"/>
      <c r="G793" s="66">
        <f>SUM(G794+G796)</f>
        <v>440</v>
      </c>
      <c r="H793" s="67">
        <f>SUM(H794+H796)</f>
        <v>440</v>
      </c>
    </row>
    <row r="794" spans="1:8" ht="37.5" x14ac:dyDescent="0.3">
      <c r="A794" s="9" t="s">
        <v>566</v>
      </c>
      <c r="B794" s="31" t="s">
        <v>661</v>
      </c>
      <c r="C794" s="2" t="s">
        <v>175</v>
      </c>
      <c r="D794" s="2" t="s">
        <v>7</v>
      </c>
      <c r="E794" s="10" t="s">
        <v>567</v>
      </c>
      <c r="F794" s="54"/>
      <c r="G794" s="66">
        <f>SUM(+G795)</f>
        <v>400</v>
      </c>
      <c r="H794" s="67">
        <f>SUM(+H795)</f>
        <v>400</v>
      </c>
    </row>
    <row r="795" spans="1:8" ht="37.5" x14ac:dyDescent="0.3">
      <c r="A795" s="16" t="s">
        <v>28</v>
      </c>
      <c r="B795" s="31" t="s">
        <v>661</v>
      </c>
      <c r="C795" s="2" t="s">
        <v>175</v>
      </c>
      <c r="D795" s="2" t="s">
        <v>7</v>
      </c>
      <c r="E795" s="10" t="s">
        <v>567</v>
      </c>
      <c r="F795" s="54" t="s">
        <v>29</v>
      </c>
      <c r="G795" s="66">
        <v>400</v>
      </c>
      <c r="H795" s="67">
        <v>400</v>
      </c>
    </row>
    <row r="796" spans="1:8" ht="37.5" x14ac:dyDescent="0.3">
      <c r="A796" s="9" t="s">
        <v>568</v>
      </c>
      <c r="B796" s="31" t="s">
        <v>661</v>
      </c>
      <c r="C796" s="2" t="s">
        <v>175</v>
      </c>
      <c r="D796" s="2" t="s">
        <v>7</v>
      </c>
      <c r="E796" s="10" t="s">
        <v>569</v>
      </c>
      <c r="F796" s="54"/>
      <c r="G796" s="66">
        <f t="shared" ref="G796:H796" si="371">SUM(G797+G798)</f>
        <v>40</v>
      </c>
      <c r="H796" s="67">
        <f t="shared" si="371"/>
        <v>40</v>
      </c>
    </row>
    <row r="797" spans="1:8" ht="20.25" x14ac:dyDescent="0.3">
      <c r="A797" s="5" t="s">
        <v>74</v>
      </c>
      <c r="B797" s="31" t="s">
        <v>661</v>
      </c>
      <c r="C797" s="2" t="s">
        <v>175</v>
      </c>
      <c r="D797" s="2" t="s">
        <v>7</v>
      </c>
      <c r="E797" s="10" t="s">
        <v>569</v>
      </c>
      <c r="F797" s="54" t="s">
        <v>77</v>
      </c>
      <c r="G797" s="66">
        <v>35</v>
      </c>
      <c r="H797" s="67">
        <v>35</v>
      </c>
    </row>
    <row r="798" spans="1:8" ht="37.5" x14ac:dyDescent="0.3">
      <c r="A798" s="16" t="s">
        <v>28</v>
      </c>
      <c r="B798" s="31" t="s">
        <v>661</v>
      </c>
      <c r="C798" s="2" t="s">
        <v>175</v>
      </c>
      <c r="D798" s="2" t="s">
        <v>7</v>
      </c>
      <c r="E798" s="10" t="s">
        <v>569</v>
      </c>
      <c r="F798" s="54" t="s">
        <v>29</v>
      </c>
      <c r="G798" s="66">
        <v>5</v>
      </c>
      <c r="H798" s="67">
        <v>5</v>
      </c>
    </row>
    <row r="799" spans="1:8" ht="37.5" x14ac:dyDescent="0.3">
      <c r="A799" s="9" t="s">
        <v>13</v>
      </c>
      <c r="B799" s="31" t="s">
        <v>661</v>
      </c>
      <c r="C799" s="2" t="s">
        <v>175</v>
      </c>
      <c r="D799" s="2" t="s">
        <v>7</v>
      </c>
      <c r="E799" s="10" t="s">
        <v>570</v>
      </c>
      <c r="F799" s="54"/>
      <c r="G799" s="66">
        <f t="shared" ref="G799:H799" si="372">SUM(G800+G805)</f>
        <v>49485.900000000009</v>
      </c>
      <c r="H799" s="67">
        <f t="shared" si="372"/>
        <v>51758.899999999994</v>
      </c>
    </row>
    <row r="800" spans="1:8" ht="20.25" x14ac:dyDescent="0.3">
      <c r="A800" s="9" t="s">
        <v>69</v>
      </c>
      <c r="B800" s="31" t="s">
        <v>661</v>
      </c>
      <c r="C800" s="2" t="s">
        <v>175</v>
      </c>
      <c r="D800" s="2" t="s">
        <v>7</v>
      </c>
      <c r="E800" s="10" t="s">
        <v>571</v>
      </c>
      <c r="F800" s="54"/>
      <c r="G800" s="66">
        <f t="shared" ref="G800:H800" si="373">SUM(G801)</f>
        <v>26093.000000000004</v>
      </c>
      <c r="H800" s="67">
        <f t="shared" si="373"/>
        <v>27125.1</v>
      </c>
    </row>
    <row r="801" spans="1:8" ht="37.5" x14ac:dyDescent="0.3">
      <c r="A801" s="9" t="s">
        <v>572</v>
      </c>
      <c r="B801" s="31" t="s">
        <v>661</v>
      </c>
      <c r="C801" s="2" t="s">
        <v>175</v>
      </c>
      <c r="D801" s="2" t="s">
        <v>7</v>
      </c>
      <c r="E801" s="10" t="s">
        <v>573</v>
      </c>
      <c r="F801" s="54"/>
      <c r="G801" s="66">
        <f t="shared" ref="G801:H801" si="374">SUM(G802+G803+G804)</f>
        <v>26093.000000000004</v>
      </c>
      <c r="H801" s="67">
        <f t="shared" si="374"/>
        <v>27125.1</v>
      </c>
    </row>
    <row r="802" spans="1:8" ht="20.25" x14ac:dyDescent="0.3">
      <c r="A802" s="5" t="s">
        <v>74</v>
      </c>
      <c r="B802" s="31" t="s">
        <v>661</v>
      </c>
      <c r="C802" s="2" t="s">
        <v>175</v>
      </c>
      <c r="D802" s="2" t="s">
        <v>7</v>
      </c>
      <c r="E802" s="10" t="s">
        <v>573</v>
      </c>
      <c r="F802" s="54" t="s">
        <v>77</v>
      </c>
      <c r="G802" s="66">
        <v>18894.600000000002</v>
      </c>
      <c r="H802" s="67">
        <v>21428</v>
      </c>
    </row>
    <row r="803" spans="1:8" ht="37.5" x14ac:dyDescent="0.3">
      <c r="A803" s="16" t="s">
        <v>28</v>
      </c>
      <c r="B803" s="31" t="s">
        <v>661</v>
      </c>
      <c r="C803" s="2" t="s">
        <v>175</v>
      </c>
      <c r="D803" s="2" t="s">
        <v>7</v>
      </c>
      <c r="E803" s="10" t="s">
        <v>573</v>
      </c>
      <c r="F803" s="54" t="s">
        <v>29</v>
      </c>
      <c r="G803" s="66">
        <v>7135.1</v>
      </c>
      <c r="H803" s="67">
        <v>5647.1</v>
      </c>
    </row>
    <row r="804" spans="1:8" ht="20.25" x14ac:dyDescent="0.3">
      <c r="A804" s="16" t="s">
        <v>34</v>
      </c>
      <c r="B804" s="31" t="s">
        <v>661</v>
      </c>
      <c r="C804" s="2" t="s">
        <v>175</v>
      </c>
      <c r="D804" s="2" t="s">
        <v>7</v>
      </c>
      <c r="E804" s="10" t="s">
        <v>573</v>
      </c>
      <c r="F804" s="54" t="s">
        <v>35</v>
      </c>
      <c r="G804" s="66">
        <v>63.3</v>
      </c>
      <c r="H804" s="67">
        <v>50</v>
      </c>
    </row>
    <row r="805" spans="1:8" ht="37.5" x14ac:dyDescent="0.3">
      <c r="A805" s="5" t="s">
        <v>100</v>
      </c>
      <c r="B805" s="31" t="s">
        <v>661</v>
      </c>
      <c r="C805" s="2" t="s">
        <v>175</v>
      </c>
      <c r="D805" s="2" t="s">
        <v>7</v>
      </c>
      <c r="E805" s="4" t="s">
        <v>712</v>
      </c>
      <c r="F805" s="54"/>
      <c r="G805" s="66">
        <f t="shared" ref="G805:H805" si="375">SUM(G806)</f>
        <v>23392.9</v>
      </c>
      <c r="H805" s="67">
        <f t="shared" si="375"/>
        <v>24633.8</v>
      </c>
    </row>
    <row r="806" spans="1:8" ht="20.25" x14ac:dyDescent="0.3">
      <c r="A806" s="5" t="s">
        <v>74</v>
      </c>
      <c r="B806" s="31" t="s">
        <v>661</v>
      </c>
      <c r="C806" s="2" t="s">
        <v>175</v>
      </c>
      <c r="D806" s="2" t="s">
        <v>7</v>
      </c>
      <c r="E806" s="4" t="s">
        <v>712</v>
      </c>
      <c r="F806" s="54" t="s">
        <v>77</v>
      </c>
      <c r="G806" s="66">
        <v>23392.9</v>
      </c>
      <c r="H806" s="67">
        <v>24633.8</v>
      </c>
    </row>
    <row r="807" spans="1:8" ht="37.5" x14ac:dyDescent="0.3">
      <c r="A807" s="5" t="s">
        <v>283</v>
      </c>
      <c r="B807" s="31" t="s">
        <v>661</v>
      </c>
      <c r="C807" s="2" t="s">
        <v>175</v>
      </c>
      <c r="D807" s="2" t="s">
        <v>7</v>
      </c>
      <c r="E807" s="4" t="s">
        <v>284</v>
      </c>
      <c r="F807" s="58"/>
      <c r="G807" s="66">
        <f>SUM(G808+G811+G814+G817+G833)</f>
        <v>116824.59999999999</v>
      </c>
      <c r="H807" s="67">
        <f>SUM(H808+H811+H814+H817+H833)</f>
        <v>116792</v>
      </c>
    </row>
    <row r="808" spans="1:8" ht="37.5" x14ac:dyDescent="0.3">
      <c r="A808" s="5" t="s">
        <v>385</v>
      </c>
      <c r="B808" s="31" t="s">
        <v>661</v>
      </c>
      <c r="C808" s="2" t="s">
        <v>175</v>
      </c>
      <c r="D808" s="2" t="s">
        <v>7</v>
      </c>
      <c r="E808" s="4" t="s">
        <v>410</v>
      </c>
      <c r="F808" s="58"/>
      <c r="G808" s="66">
        <f t="shared" ref="G808:H808" si="376">SUM(G809)</f>
        <v>1500</v>
      </c>
      <c r="H808" s="67">
        <f t="shared" si="376"/>
        <v>1500</v>
      </c>
    </row>
    <row r="809" spans="1:8" ht="20.25" x14ac:dyDescent="0.3">
      <c r="A809" s="5" t="s">
        <v>411</v>
      </c>
      <c r="B809" s="31" t="s">
        <v>661</v>
      </c>
      <c r="C809" s="2" t="s">
        <v>175</v>
      </c>
      <c r="D809" s="2" t="s">
        <v>7</v>
      </c>
      <c r="E809" s="4" t="s">
        <v>412</v>
      </c>
      <c r="F809" s="58"/>
      <c r="G809" s="66">
        <f t="shared" ref="G809:H809" si="377">SUM(G810)</f>
        <v>1500</v>
      </c>
      <c r="H809" s="67">
        <f t="shared" si="377"/>
        <v>1500</v>
      </c>
    </row>
    <row r="810" spans="1:8" ht="20.25" x14ac:dyDescent="0.3">
      <c r="A810" s="18" t="s">
        <v>71</v>
      </c>
      <c r="B810" s="31" t="s">
        <v>661</v>
      </c>
      <c r="C810" s="2" t="s">
        <v>175</v>
      </c>
      <c r="D810" s="2" t="s">
        <v>7</v>
      </c>
      <c r="E810" s="4" t="s">
        <v>412</v>
      </c>
      <c r="F810" s="58" t="s">
        <v>72</v>
      </c>
      <c r="G810" s="66">
        <v>1500</v>
      </c>
      <c r="H810" s="67">
        <v>1500</v>
      </c>
    </row>
    <row r="811" spans="1:8" ht="20.25" x14ac:dyDescent="0.3">
      <c r="A811" s="5" t="s">
        <v>27</v>
      </c>
      <c r="B811" s="31" t="s">
        <v>661</v>
      </c>
      <c r="C811" s="2" t="s">
        <v>175</v>
      </c>
      <c r="D811" s="2" t="s">
        <v>7</v>
      </c>
      <c r="E811" s="4" t="s">
        <v>574</v>
      </c>
      <c r="F811" s="58"/>
      <c r="G811" s="66">
        <f>SUM(G812)</f>
        <v>1500</v>
      </c>
      <c r="H811" s="67">
        <f>SUM(H812)</f>
        <v>1500</v>
      </c>
    </row>
    <row r="812" spans="1:8" ht="20.25" x14ac:dyDescent="0.3">
      <c r="A812" s="5" t="s">
        <v>416</v>
      </c>
      <c r="B812" s="31" t="s">
        <v>661</v>
      </c>
      <c r="C812" s="2" t="s">
        <v>175</v>
      </c>
      <c r="D812" s="2" t="s">
        <v>7</v>
      </c>
      <c r="E812" s="4" t="s">
        <v>575</v>
      </c>
      <c r="F812" s="58"/>
      <c r="G812" s="66">
        <f t="shared" ref="G812:H812" si="378">SUM(G813)</f>
        <v>1500</v>
      </c>
      <c r="H812" s="67">
        <f t="shared" si="378"/>
        <v>1500</v>
      </c>
    </row>
    <row r="813" spans="1:8" ht="20.25" x14ac:dyDescent="0.3">
      <c r="A813" s="18" t="s">
        <v>71</v>
      </c>
      <c r="B813" s="31" t="s">
        <v>661</v>
      </c>
      <c r="C813" s="2" t="s">
        <v>175</v>
      </c>
      <c r="D813" s="2" t="s">
        <v>7</v>
      </c>
      <c r="E813" s="4" t="s">
        <v>575</v>
      </c>
      <c r="F813" s="58" t="s">
        <v>72</v>
      </c>
      <c r="G813" s="66">
        <v>1500</v>
      </c>
      <c r="H813" s="67">
        <v>1500</v>
      </c>
    </row>
    <row r="814" spans="1:8" ht="20.25" x14ac:dyDescent="0.3">
      <c r="A814" s="5" t="s">
        <v>121</v>
      </c>
      <c r="B814" s="31" t="s">
        <v>661</v>
      </c>
      <c r="C814" s="2" t="s">
        <v>175</v>
      </c>
      <c r="D814" s="2" t="s">
        <v>7</v>
      </c>
      <c r="E814" s="4" t="s">
        <v>576</v>
      </c>
      <c r="F814" s="58"/>
      <c r="G814" s="66">
        <f t="shared" ref="G814:H814" si="379">SUM(G815)</f>
        <v>3000</v>
      </c>
      <c r="H814" s="67">
        <f t="shared" si="379"/>
        <v>3000</v>
      </c>
    </row>
    <row r="815" spans="1:8" ht="37.5" x14ac:dyDescent="0.3">
      <c r="A815" s="5" t="s">
        <v>577</v>
      </c>
      <c r="B815" s="31" t="s">
        <v>661</v>
      </c>
      <c r="C815" s="2" t="s">
        <v>175</v>
      </c>
      <c r="D815" s="2" t="s">
        <v>7</v>
      </c>
      <c r="E815" s="4" t="s">
        <v>578</v>
      </c>
      <c r="F815" s="58"/>
      <c r="G815" s="66">
        <f t="shared" ref="G815:H815" si="380">SUM(G816)</f>
        <v>3000</v>
      </c>
      <c r="H815" s="67">
        <f t="shared" si="380"/>
        <v>3000</v>
      </c>
    </row>
    <row r="816" spans="1:8" ht="20.25" x14ac:dyDescent="0.3">
      <c r="A816" s="18" t="s">
        <v>71</v>
      </c>
      <c r="B816" s="31" t="s">
        <v>661</v>
      </c>
      <c r="C816" s="2" t="s">
        <v>175</v>
      </c>
      <c r="D816" s="2" t="s">
        <v>7</v>
      </c>
      <c r="E816" s="4" t="s">
        <v>578</v>
      </c>
      <c r="F816" s="58" t="s">
        <v>72</v>
      </c>
      <c r="G816" s="66">
        <v>3000</v>
      </c>
      <c r="H816" s="67">
        <v>3000</v>
      </c>
    </row>
    <row r="817" spans="1:8" ht="20.25" x14ac:dyDescent="0.3">
      <c r="A817" s="5" t="s">
        <v>50</v>
      </c>
      <c r="B817" s="31" t="s">
        <v>661</v>
      </c>
      <c r="C817" s="2" t="s">
        <v>175</v>
      </c>
      <c r="D817" s="2" t="s">
        <v>7</v>
      </c>
      <c r="E817" s="4" t="s">
        <v>579</v>
      </c>
      <c r="F817" s="58"/>
      <c r="G817" s="66">
        <f t="shared" ref="G817:H817" si="381">SUM(G818+G821+G826+G831)</f>
        <v>9549.9</v>
      </c>
      <c r="H817" s="67">
        <f t="shared" si="381"/>
        <v>9517.4</v>
      </c>
    </row>
    <row r="818" spans="1:8" ht="37.5" x14ac:dyDescent="0.3">
      <c r="A818" s="5" t="s">
        <v>580</v>
      </c>
      <c r="B818" s="31" t="s">
        <v>661</v>
      </c>
      <c r="C818" s="2" t="s">
        <v>175</v>
      </c>
      <c r="D818" s="2" t="s">
        <v>7</v>
      </c>
      <c r="E818" s="4" t="s">
        <v>581</v>
      </c>
      <c r="F818" s="58"/>
      <c r="G818" s="66">
        <f t="shared" ref="G818:H818" si="382">SUM(G819)</f>
        <v>5000</v>
      </c>
      <c r="H818" s="67">
        <f t="shared" si="382"/>
        <v>5000</v>
      </c>
    </row>
    <row r="819" spans="1:8" ht="37.5" x14ac:dyDescent="0.3">
      <c r="A819" s="5" t="s">
        <v>582</v>
      </c>
      <c r="B819" s="31" t="s">
        <v>661</v>
      </c>
      <c r="C819" s="2" t="s">
        <v>175</v>
      </c>
      <c r="D819" s="2" t="s">
        <v>7</v>
      </c>
      <c r="E819" s="4" t="s">
        <v>583</v>
      </c>
      <c r="F819" s="58"/>
      <c r="G819" s="66">
        <f t="shared" ref="G819:H819" si="383">SUM(G820)</f>
        <v>5000</v>
      </c>
      <c r="H819" s="67">
        <f t="shared" si="383"/>
        <v>5000</v>
      </c>
    </row>
    <row r="820" spans="1:8" ht="20.25" x14ac:dyDescent="0.3">
      <c r="A820" s="18" t="s">
        <v>71</v>
      </c>
      <c r="B820" s="31" t="s">
        <v>661</v>
      </c>
      <c r="C820" s="2" t="s">
        <v>175</v>
      </c>
      <c r="D820" s="2" t="s">
        <v>7</v>
      </c>
      <c r="E820" s="4" t="s">
        <v>583</v>
      </c>
      <c r="F820" s="58" t="s">
        <v>72</v>
      </c>
      <c r="G820" s="66">
        <v>5000</v>
      </c>
      <c r="H820" s="67">
        <v>5000</v>
      </c>
    </row>
    <row r="821" spans="1:8" ht="37.5" x14ac:dyDescent="0.3">
      <c r="A821" s="5" t="s">
        <v>584</v>
      </c>
      <c r="B821" s="31" t="s">
        <v>661</v>
      </c>
      <c r="C821" s="2" t="s">
        <v>175</v>
      </c>
      <c r="D821" s="2" t="s">
        <v>7</v>
      </c>
      <c r="E821" s="4" t="s">
        <v>585</v>
      </c>
      <c r="F821" s="58"/>
      <c r="G821" s="66">
        <f t="shared" ref="G821:H821" si="384">SUM(G822+G824)</f>
        <v>630</v>
      </c>
      <c r="H821" s="67">
        <f t="shared" si="384"/>
        <v>630</v>
      </c>
    </row>
    <row r="822" spans="1:8" ht="56.25" x14ac:dyDescent="0.3">
      <c r="A822" s="5" t="s">
        <v>586</v>
      </c>
      <c r="B822" s="31" t="s">
        <v>661</v>
      </c>
      <c r="C822" s="2" t="s">
        <v>175</v>
      </c>
      <c r="D822" s="2" t="s">
        <v>7</v>
      </c>
      <c r="E822" s="4" t="s">
        <v>587</v>
      </c>
      <c r="F822" s="58"/>
      <c r="G822" s="66">
        <f t="shared" ref="G822:H822" si="385">SUM(G823)</f>
        <v>80</v>
      </c>
      <c r="H822" s="67">
        <f t="shared" si="385"/>
        <v>80</v>
      </c>
    </row>
    <row r="823" spans="1:8" ht="20.25" x14ac:dyDescent="0.3">
      <c r="A823" s="18" t="s">
        <v>71</v>
      </c>
      <c r="B823" s="31" t="s">
        <v>661</v>
      </c>
      <c r="C823" s="2" t="s">
        <v>175</v>
      </c>
      <c r="D823" s="2" t="s">
        <v>7</v>
      </c>
      <c r="E823" s="4" t="s">
        <v>587</v>
      </c>
      <c r="F823" s="54" t="s">
        <v>72</v>
      </c>
      <c r="G823" s="66">
        <v>80</v>
      </c>
      <c r="H823" s="67">
        <v>80</v>
      </c>
    </row>
    <row r="824" spans="1:8" ht="56.25" x14ac:dyDescent="0.3">
      <c r="A824" s="5" t="s">
        <v>588</v>
      </c>
      <c r="B824" s="31" t="s">
        <v>661</v>
      </c>
      <c r="C824" s="2" t="s">
        <v>175</v>
      </c>
      <c r="D824" s="2" t="s">
        <v>7</v>
      </c>
      <c r="E824" s="4" t="s">
        <v>589</v>
      </c>
      <c r="F824" s="58"/>
      <c r="G824" s="66">
        <f t="shared" ref="G824:H824" si="386">SUM(G825)</f>
        <v>550</v>
      </c>
      <c r="H824" s="67">
        <f t="shared" si="386"/>
        <v>550</v>
      </c>
    </row>
    <row r="825" spans="1:8" ht="20.25" x14ac:dyDescent="0.3">
      <c r="A825" s="18" t="s">
        <v>71</v>
      </c>
      <c r="B825" s="31" t="s">
        <v>661</v>
      </c>
      <c r="C825" s="2" t="s">
        <v>175</v>
      </c>
      <c r="D825" s="2" t="s">
        <v>7</v>
      </c>
      <c r="E825" s="4" t="s">
        <v>589</v>
      </c>
      <c r="F825" s="54" t="s">
        <v>72</v>
      </c>
      <c r="G825" s="66">
        <v>550</v>
      </c>
      <c r="H825" s="67">
        <v>550</v>
      </c>
    </row>
    <row r="826" spans="1:8" ht="37.5" x14ac:dyDescent="0.3">
      <c r="A826" s="5" t="s">
        <v>590</v>
      </c>
      <c r="B826" s="31" t="s">
        <v>661</v>
      </c>
      <c r="C826" s="2" t="s">
        <v>175</v>
      </c>
      <c r="D826" s="2" t="s">
        <v>7</v>
      </c>
      <c r="E826" s="4" t="s">
        <v>591</v>
      </c>
      <c r="F826" s="58"/>
      <c r="G826" s="66">
        <f t="shared" ref="G826:H826" si="387">SUM(G827+G829)</f>
        <v>120</v>
      </c>
      <c r="H826" s="67">
        <f t="shared" si="387"/>
        <v>120</v>
      </c>
    </row>
    <row r="827" spans="1:8" ht="37.5" x14ac:dyDescent="0.3">
      <c r="A827" s="5" t="s">
        <v>592</v>
      </c>
      <c r="B827" s="31" t="s">
        <v>661</v>
      </c>
      <c r="C827" s="2" t="s">
        <v>175</v>
      </c>
      <c r="D827" s="2" t="s">
        <v>7</v>
      </c>
      <c r="E827" s="4" t="s">
        <v>593</v>
      </c>
      <c r="F827" s="58"/>
      <c r="G827" s="66">
        <f t="shared" ref="G827:H827" si="388">SUM(G828)</f>
        <v>70</v>
      </c>
      <c r="H827" s="67">
        <f t="shared" si="388"/>
        <v>70</v>
      </c>
    </row>
    <row r="828" spans="1:8" ht="20.25" x14ac:dyDescent="0.3">
      <c r="A828" s="18" t="s">
        <v>71</v>
      </c>
      <c r="B828" s="31" t="s">
        <v>661</v>
      </c>
      <c r="C828" s="2" t="s">
        <v>175</v>
      </c>
      <c r="D828" s="2" t="s">
        <v>7</v>
      </c>
      <c r="E828" s="4" t="s">
        <v>593</v>
      </c>
      <c r="F828" s="54" t="s">
        <v>72</v>
      </c>
      <c r="G828" s="66">
        <v>70</v>
      </c>
      <c r="H828" s="67">
        <v>70</v>
      </c>
    </row>
    <row r="829" spans="1:8" ht="20.25" x14ac:dyDescent="0.3">
      <c r="A829" s="5" t="s">
        <v>594</v>
      </c>
      <c r="B829" s="31" t="s">
        <v>661</v>
      </c>
      <c r="C829" s="2" t="s">
        <v>175</v>
      </c>
      <c r="D829" s="2" t="s">
        <v>7</v>
      </c>
      <c r="E829" s="4" t="s">
        <v>595</v>
      </c>
      <c r="F829" s="58"/>
      <c r="G829" s="66">
        <f t="shared" ref="G829:H829" si="389">SUM(G830)</f>
        <v>50</v>
      </c>
      <c r="H829" s="67">
        <f t="shared" si="389"/>
        <v>50</v>
      </c>
    </row>
    <row r="830" spans="1:8" ht="20.25" x14ac:dyDescent="0.3">
      <c r="A830" s="18" t="s">
        <v>71</v>
      </c>
      <c r="B830" s="31" t="s">
        <v>661</v>
      </c>
      <c r="C830" s="2" t="s">
        <v>175</v>
      </c>
      <c r="D830" s="2" t="s">
        <v>7</v>
      </c>
      <c r="E830" s="4" t="s">
        <v>595</v>
      </c>
      <c r="F830" s="54" t="s">
        <v>72</v>
      </c>
      <c r="G830" s="66">
        <v>50</v>
      </c>
      <c r="H830" s="67">
        <v>50</v>
      </c>
    </row>
    <row r="831" spans="1:8" ht="20.25" x14ac:dyDescent="0.3">
      <c r="A831" s="5" t="s">
        <v>708</v>
      </c>
      <c r="B831" s="31" t="s">
        <v>661</v>
      </c>
      <c r="C831" s="2" t="s">
        <v>175</v>
      </c>
      <c r="D831" s="2" t="s">
        <v>7</v>
      </c>
      <c r="E831" s="4" t="s">
        <v>709</v>
      </c>
      <c r="F831" s="58"/>
      <c r="G831" s="66">
        <f t="shared" ref="G831:H831" si="390">SUM(G832)</f>
        <v>3799.9</v>
      </c>
      <c r="H831" s="67">
        <f t="shared" si="390"/>
        <v>3767.3999999999996</v>
      </c>
    </row>
    <row r="832" spans="1:8" ht="20.25" x14ac:dyDescent="0.3">
      <c r="A832" s="18" t="s">
        <v>71</v>
      </c>
      <c r="B832" s="31" t="s">
        <v>661</v>
      </c>
      <c r="C832" s="2" t="s">
        <v>175</v>
      </c>
      <c r="D832" s="2" t="s">
        <v>7</v>
      </c>
      <c r="E832" s="4" t="s">
        <v>709</v>
      </c>
      <c r="F832" s="58" t="s">
        <v>72</v>
      </c>
      <c r="G832" s="66">
        <v>3799.9</v>
      </c>
      <c r="H832" s="67">
        <v>3767.3999999999996</v>
      </c>
    </row>
    <row r="833" spans="1:8" ht="37.5" x14ac:dyDescent="0.3">
      <c r="A833" s="5" t="s">
        <v>13</v>
      </c>
      <c r="B833" s="31" t="s">
        <v>661</v>
      </c>
      <c r="C833" s="2" t="s">
        <v>175</v>
      </c>
      <c r="D833" s="2" t="s">
        <v>7</v>
      </c>
      <c r="E833" s="4" t="s">
        <v>596</v>
      </c>
      <c r="F833" s="58"/>
      <c r="G833" s="66">
        <f t="shared" ref="G833:H833" si="391">SUM(G834)</f>
        <v>101274.7</v>
      </c>
      <c r="H833" s="67">
        <f t="shared" si="391"/>
        <v>101274.6</v>
      </c>
    </row>
    <row r="834" spans="1:8" ht="20.25" x14ac:dyDescent="0.3">
      <c r="A834" s="5" t="s">
        <v>69</v>
      </c>
      <c r="B834" s="31" t="s">
        <v>661</v>
      </c>
      <c r="C834" s="2" t="s">
        <v>175</v>
      </c>
      <c r="D834" s="2" t="s">
        <v>7</v>
      </c>
      <c r="E834" s="4" t="s">
        <v>597</v>
      </c>
      <c r="F834" s="58"/>
      <c r="G834" s="66">
        <f t="shared" ref="G834:H834" si="392">SUM(G835+G837)</f>
        <v>101274.7</v>
      </c>
      <c r="H834" s="67">
        <f t="shared" si="392"/>
        <v>101274.6</v>
      </c>
    </row>
    <row r="835" spans="1:8" ht="37.5" x14ac:dyDescent="0.3">
      <c r="A835" s="5" t="s">
        <v>598</v>
      </c>
      <c r="B835" s="31" t="s">
        <v>661</v>
      </c>
      <c r="C835" s="2" t="s">
        <v>175</v>
      </c>
      <c r="D835" s="2" t="s">
        <v>7</v>
      </c>
      <c r="E835" s="4" t="s">
        <v>599</v>
      </c>
      <c r="F835" s="58"/>
      <c r="G835" s="66">
        <f t="shared" ref="G835:H835" si="393">SUM(G836)</f>
        <v>57897.7</v>
      </c>
      <c r="H835" s="67">
        <f t="shared" si="393"/>
        <v>55639.7</v>
      </c>
    </row>
    <row r="836" spans="1:8" ht="20.25" x14ac:dyDescent="0.3">
      <c r="A836" s="18" t="s">
        <v>71</v>
      </c>
      <c r="B836" s="31" t="s">
        <v>661</v>
      </c>
      <c r="C836" s="2" t="s">
        <v>175</v>
      </c>
      <c r="D836" s="2" t="s">
        <v>7</v>
      </c>
      <c r="E836" s="4" t="s">
        <v>599</v>
      </c>
      <c r="F836" s="54" t="s">
        <v>72</v>
      </c>
      <c r="G836" s="66">
        <v>57897.7</v>
      </c>
      <c r="H836" s="67">
        <v>55639.7</v>
      </c>
    </row>
    <row r="837" spans="1:8" ht="37.5" x14ac:dyDescent="0.3">
      <c r="A837" s="5" t="s">
        <v>100</v>
      </c>
      <c r="B837" s="31" t="s">
        <v>661</v>
      </c>
      <c r="C837" s="2" t="s">
        <v>175</v>
      </c>
      <c r="D837" s="2" t="s">
        <v>7</v>
      </c>
      <c r="E837" s="4" t="s">
        <v>701</v>
      </c>
      <c r="F837" s="54"/>
      <c r="G837" s="66">
        <f t="shared" ref="G837:H837" si="394">SUM(G838)</f>
        <v>43377</v>
      </c>
      <c r="H837" s="67">
        <f t="shared" si="394"/>
        <v>45634.9</v>
      </c>
    </row>
    <row r="838" spans="1:8" ht="20.25" x14ac:dyDescent="0.3">
      <c r="A838" s="18" t="s">
        <v>71</v>
      </c>
      <c r="B838" s="31" t="s">
        <v>661</v>
      </c>
      <c r="C838" s="2" t="s">
        <v>175</v>
      </c>
      <c r="D838" s="2" t="s">
        <v>7</v>
      </c>
      <c r="E838" s="4" t="s">
        <v>701</v>
      </c>
      <c r="F838" s="54" t="s">
        <v>72</v>
      </c>
      <c r="G838" s="66">
        <v>43377</v>
      </c>
      <c r="H838" s="67">
        <v>45634.9</v>
      </c>
    </row>
    <row r="839" spans="1:8" ht="37.5" x14ac:dyDescent="0.3">
      <c r="A839" s="5" t="s">
        <v>272</v>
      </c>
      <c r="B839" s="31" t="s">
        <v>661</v>
      </c>
      <c r="C839" s="2" t="s">
        <v>175</v>
      </c>
      <c r="D839" s="2" t="s">
        <v>7</v>
      </c>
      <c r="E839" s="4" t="s">
        <v>273</v>
      </c>
      <c r="F839" s="54"/>
      <c r="G839" s="70">
        <f t="shared" ref="G839:H839" si="395">SUM(G840)</f>
        <v>300</v>
      </c>
      <c r="H839" s="71">
        <f t="shared" si="395"/>
        <v>300</v>
      </c>
    </row>
    <row r="840" spans="1:8" ht="20.25" x14ac:dyDescent="0.3">
      <c r="A840" s="18" t="s">
        <v>50</v>
      </c>
      <c r="B840" s="31" t="s">
        <v>661</v>
      </c>
      <c r="C840" s="2" t="s">
        <v>175</v>
      </c>
      <c r="D840" s="2" t="s">
        <v>7</v>
      </c>
      <c r="E840" s="4" t="s">
        <v>527</v>
      </c>
      <c r="F840" s="54"/>
      <c r="G840" s="70">
        <f t="shared" ref="G840:H840" si="396">SUM(G841)</f>
        <v>300</v>
      </c>
      <c r="H840" s="71">
        <f t="shared" si="396"/>
        <v>300</v>
      </c>
    </row>
    <row r="841" spans="1:8" ht="75" x14ac:dyDescent="0.3">
      <c r="A841" s="18" t="s">
        <v>600</v>
      </c>
      <c r="B841" s="31" t="s">
        <v>661</v>
      </c>
      <c r="C841" s="2" t="s">
        <v>175</v>
      </c>
      <c r="D841" s="2" t="s">
        <v>7</v>
      </c>
      <c r="E841" s="4" t="s">
        <v>601</v>
      </c>
      <c r="F841" s="54"/>
      <c r="G841" s="70">
        <f t="shared" ref="G841:H841" si="397">SUM(G842+G843)</f>
        <v>300</v>
      </c>
      <c r="H841" s="71">
        <f t="shared" si="397"/>
        <v>300</v>
      </c>
    </row>
    <row r="842" spans="1:8" ht="37.5" x14ac:dyDescent="0.3">
      <c r="A842" s="16" t="s">
        <v>28</v>
      </c>
      <c r="B842" s="31" t="s">
        <v>661</v>
      </c>
      <c r="C842" s="2" t="s">
        <v>175</v>
      </c>
      <c r="D842" s="2" t="s">
        <v>7</v>
      </c>
      <c r="E842" s="4" t="s">
        <v>601</v>
      </c>
      <c r="F842" s="54" t="s">
        <v>29</v>
      </c>
      <c r="G842" s="70">
        <v>100</v>
      </c>
      <c r="H842" s="67">
        <v>100</v>
      </c>
    </row>
    <row r="843" spans="1:8" ht="20.25" x14ac:dyDescent="0.3">
      <c r="A843" s="18" t="s">
        <v>71</v>
      </c>
      <c r="B843" s="31" t="s">
        <v>661</v>
      </c>
      <c r="C843" s="2" t="s">
        <v>175</v>
      </c>
      <c r="D843" s="2" t="s">
        <v>7</v>
      </c>
      <c r="E843" s="4" t="s">
        <v>601</v>
      </c>
      <c r="F843" s="54" t="s">
        <v>72</v>
      </c>
      <c r="G843" s="70">
        <v>200</v>
      </c>
      <c r="H843" s="67">
        <v>200</v>
      </c>
    </row>
    <row r="844" spans="1:8" ht="75" x14ac:dyDescent="0.3">
      <c r="A844" s="9" t="s">
        <v>23</v>
      </c>
      <c r="B844" s="31" t="s">
        <v>661</v>
      </c>
      <c r="C844" s="2" t="s">
        <v>175</v>
      </c>
      <c r="D844" s="2" t="s">
        <v>7</v>
      </c>
      <c r="E844" s="4" t="s">
        <v>24</v>
      </c>
      <c r="F844" s="54"/>
      <c r="G844" s="66">
        <f t="shared" ref="G844:H844" si="398">+G845</f>
        <v>431</v>
      </c>
      <c r="H844" s="67">
        <f t="shared" si="398"/>
        <v>431</v>
      </c>
    </row>
    <row r="845" spans="1:8" ht="37.5" x14ac:dyDescent="0.3">
      <c r="A845" s="9" t="s">
        <v>25</v>
      </c>
      <c r="B845" s="31" t="s">
        <v>661</v>
      </c>
      <c r="C845" s="2" t="s">
        <v>175</v>
      </c>
      <c r="D845" s="2" t="s">
        <v>7</v>
      </c>
      <c r="E845" s="4" t="s">
        <v>26</v>
      </c>
      <c r="F845" s="54"/>
      <c r="G845" s="66">
        <f t="shared" ref="G845:H846" si="399">+G846</f>
        <v>431</v>
      </c>
      <c r="H845" s="67">
        <f t="shared" si="399"/>
        <v>431</v>
      </c>
    </row>
    <row r="846" spans="1:8" ht="37.5" x14ac:dyDescent="0.3">
      <c r="A846" s="9" t="s">
        <v>54</v>
      </c>
      <c r="B846" s="31" t="s">
        <v>661</v>
      </c>
      <c r="C846" s="2" t="s">
        <v>175</v>
      </c>
      <c r="D846" s="2" t="s">
        <v>7</v>
      </c>
      <c r="E846" s="2" t="s">
        <v>55</v>
      </c>
      <c r="F846" s="54"/>
      <c r="G846" s="66">
        <f t="shared" si="399"/>
        <v>431</v>
      </c>
      <c r="H846" s="67">
        <f t="shared" si="399"/>
        <v>431</v>
      </c>
    </row>
    <row r="847" spans="1:8" ht="37.5" x14ac:dyDescent="0.3">
      <c r="A847" s="9" t="s">
        <v>56</v>
      </c>
      <c r="B847" s="31" t="s">
        <v>661</v>
      </c>
      <c r="C847" s="2" t="s">
        <v>175</v>
      </c>
      <c r="D847" s="2" t="s">
        <v>7</v>
      </c>
      <c r="E847" s="2" t="s">
        <v>57</v>
      </c>
      <c r="F847" s="54"/>
      <c r="G847" s="66">
        <f t="shared" ref="G847:H847" si="400">+G848+G850</f>
        <v>431</v>
      </c>
      <c r="H847" s="67">
        <f t="shared" si="400"/>
        <v>431</v>
      </c>
    </row>
    <row r="848" spans="1:8" ht="37.5" x14ac:dyDescent="0.3">
      <c r="A848" s="5" t="s">
        <v>772</v>
      </c>
      <c r="B848" s="31" t="s">
        <v>661</v>
      </c>
      <c r="C848" s="2" t="s">
        <v>175</v>
      </c>
      <c r="D848" s="2" t="s">
        <v>7</v>
      </c>
      <c r="E848" s="2" t="s">
        <v>58</v>
      </c>
      <c r="F848" s="54"/>
      <c r="G848" s="66">
        <f t="shared" ref="G848:H848" si="401">+G849</f>
        <v>350</v>
      </c>
      <c r="H848" s="67">
        <f t="shared" si="401"/>
        <v>350</v>
      </c>
    </row>
    <row r="849" spans="1:8" ht="20.25" x14ac:dyDescent="0.3">
      <c r="A849" s="18" t="s">
        <v>71</v>
      </c>
      <c r="B849" s="31" t="s">
        <v>661</v>
      </c>
      <c r="C849" s="2" t="s">
        <v>175</v>
      </c>
      <c r="D849" s="2" t="s">
        <v>7</v>
      </c>
      <c r="E849" s="2" t="s">
        <v>58</v>
      </c>
      <c r="F849" s="54" t="s">
        <v>72</v>
      </c>
      <c r="G849" s="66">
        <v>350</v>
      </c>
      <c r="H849" s="67">
        <v>350</v>
      </c>
    </row>
    <row r="850" spans="1:8" ht="37.5" x14ac:dyDescent="0.3">
      <c r="A850" s="9" t="s">
        <v>603</v>
      </c>
      <c r="B850" s="31" t="s">
        <v>661</v>
      </c>
      <c r="C850" s="2" t="s">
        <v>175</v>
      </c>
      <c r="D850" s="2" t="s">
        <v>7</v>
      </c>
      <c r="E850" s="2" t="s">
        <v>604</v>
      </c>
      <c r="F850" s="54"/>
      <c r="G850" s="66">
        <f t="shared" ref="G850:H850" si="402">G851</f>
        <v>81</v>
      </c>
      <c r="H850" s="67">
        <f t="shared" si="402"/>
        <v>81</v>
      </c>
    </row>
    <row r="851" spans="1:8" ht="37.5" x14ac:dyDescent="0.3">
      <c r="A851" s="16" t="s">
        <v>28</v>
      </c>
      <c r="B851" s="31" t="s">
        <v>661</v>
      </c>
      <c r="C851" s="2" t="s">
        <v>175</v>
      </c>
      <c r="D851" s="2" t="s">
        <v>7</v>
      </c>
      <c r="E851" s="2" t="s">
        <v>604</v>
      </c>
      <c r="F851" s="54" t="s">
        <v>29</v>
      </c>
      <c r="G851" s="66">
        <v>81</v>
      </c>
      <c r="H851" s="67">
        <v>81</v>
      </c>
    </row>
    <row r="852" spans="1:8" ht="56.25" x14ac:dyDescent="0.3">
      <c r="A852" s="9" t="s">
        <v>200</v>
      </c>
      <c r="B852" s="31" t="s">
        <v>661</v>
      </c>
      <c r="C852" s="4" t="s">
        <v>175</v>
      </c>
      <c r="D852" s="4" t="s">
        <v>7</v>
      </c>
      <c r="E852" s="4" t="s">
        <v>201</v>
      </c>
      <c r="F852" s="58"/>
      <c r="G852" s="70">
        <f t="shared" ref="G852:H853" si="403">G853</f>
        <v>800</v>
      </c>
      <c r="H852" s="71">
        <f t="shared" si="403"/>
        <v>800</v>
      </c>
    </row>
    <row r="853" spans="1:8" ht="20.25" x14ac:dyDescent="0.3">
      <c r="A853" s="9" t="s">
        <v>724</v>
      </c>
      <c r="B853" s="31" t="s">
        <v>661</v>
      </c>
      <c r="C853" s="4" t="s">
        <v>175</v>
      </c>
      <c r="D853" s="4" t="s">
        <v>7</v>
      </c>
      <c r="E853" s="4" t="s">
        <v>726</v>
      </c>
      <c r="F853" s="58"/>
      <c r="G853" s="70">
        <f t="shared" si="403"/>
        <v>800</v>
      </c>
      <c r="H853" s="71">
        <f t="shared" si="403"/>
        <v>800</v>
      </c>
    </row>
    <row r="854" spans="1:8" ht="20.25" x14ac:dyDescent="0.3">
      <c r="A854" s="9" t="s">
        <v>50</v>
      </c>
      <c r="B854" s="31" t="s">
        <v>661</v>
      </c>
      <c r="C854" s="2" t="s">
        <v>175</v>
      </c>
      <c r="D854" s="2" t="s">
        <v>7</v>
      </c>
      <c r="E854" s="4" t="s">
        <v>727</v>
      </c>
      <c r="F854" s="54"/>
      <c r="G854" s="70">
        <f t="shared" ref="G854:H854" si="404">+G855</f>
        <v>800</v>
      </c>
      <c r="H854" s="71">
        <f t="shared" si="404"/>
        <v>800</v>
      </c>
    </row>
    <row r="855" spans="1:8" ht="37.5" x14ac:dyDescent="0.3">
      <c r="A855" s="9" t="s">
        <v>649</v>
      </c>
      <c r="B855" s="31" t="s">
        <v>661</v>
      </c>
      <c r="C855" s="2" t="s">
        <v>175</v>
      </c>
      <c r="D855" s="2" t="s">
        <v>7</v>
      </c>
      <c r="E855" s="4" t="s">
        <v>737</v>
      </c>
      <c r="F855" s="54"/>
      <c r="G855" s="66">
        <f t="shared" ref="G855:H855" si="405">SUM(G856)</f>
        <v>800</v>
      </c>
      <c r="H855" s="67">
        <f t="shared" si="405"/>
        <v>800</v>
      </c>
    </row>
    <row r="856" spans="1:8" ht="37.5" x14ac:dyDescent="0.3">
      <c r="A856" s="9" t="s">
        <v>650</v>
      </c>
      <c r="B856" s="31" t="s">
        <v>661</v>
      </c>
      <c r="C856" s="2" t="s">
        <v>175</v>
      </c>
      <c r="D856" s="2" t="s">
        <v>7</v>
      </c>
      <c r="E856" s="4" t="s">
        <v>738</v>
      </c>
      <c r="F856" s="54"/>
      <c r="G856" s="70">
        <f t="shared" ref="G856:H856" si="406">G857</f>
        <v>800</v>
      </c>
      <c r="H856" s="71">
        <f t="shared" si="406"/>
        <v>800</v>
      </c>
    </row>
    <row r="857" spans="1:8" ht="20.25" x14ac:dyDescent="0.3">
      <c r="A857" s="18" t="s">
        <v>71</v>
      </c>
      <c r="B857" s="31" t="s">
        <v>661</v>
      </c>
      <c r="C857" s="2" t="s">
        <v>175</v>
      </c>
      <c r="D857" s="2" t="s">
        <v>7</v>
      </c>
      <c r="E857" s="4" t="s">
        <v>738</v>
      </c>
      <c r="F857" s="60">
        <v>610</v>
      </c>
      <c r="G857" s="70">
        <v>800</v>
      </c>
      <c r="H857" s="67">
        <v>800</v>
      </c>
    </row>
    <row r="858" spans="1:8" ht="20.25" x14ac:dyDescent="0.3">
      <c r="A858" s="9" t="s">
        <v>280</v>
      </c>
      <c r="B858" s="31" t="s">
        <v>661</v>
      </c>
      <c r="C858" s="2" t="s">
        <v>175</v>
      </c>
      <c r="D858" s="2" t="s">
        <v>22</v>
      </c>
      <c r="E858" s="2"/>
      <c r="F858" s="54"/>
      <c r="G858" s="66">
        <f>+G879+G859+G871</f>
        <v>10733.6</v>
      </c>
      <c r="H858" s="67">
        <f>+H879+H859+H871</f>
        <v>10602.7</v>
      </c>
    </row>
    <row r="859" spans="1:8" ht="56.25" x14ac:dyDescent="0.3">
      <c r="A859" s="9" t="s">
        <v>270</v>
      </c>
      <c r="B859" s="31" t="s">
        <v>661</v>
      </c>
      <c r="C859" s="2" t="s">
        <v>175</v>
      </c>
      <c r="D859" s="2" t="s">
        <v>22</v>
      </c>
      <c r="E859" s="2" t="s">
        <v>271</v>
      </c>
      <c r="F859" s="54"/>
      <c r="G859" s="66">
        <f t="shared" ref="G859:H859" si="407">+G860</f>
        <v>9433.6</v>
      </c>
      <c r="H859" s="67">
        <f t="shared" si="407"/>
        <v>9302.7000000000007</v>
      </c>
    </row>
    <row r="860" spans="1:8" ht="37.5" x14ac:dyDescent="0.3">
      <c r="A860" s="5" t="s">
        <v>283</v>
      </c>
      <c r="B860" s="31" t="s">
        <v>661</v>
      </c>
      <c r="C860" s="2" t="s">
        <v>175</v>
      </c>
      <c r="D860" s="2" t="s">
        <v>22</v>
      </c>
      <c r="E860" s="4" t="s">
        <v>284</v>
      </c>
      <c r="F860" s="54"/>
      <c r="G860" s="66">
        <f t="shared" ref="G860:H860" si="408">+G861+G868</f>
        <v>9433.6</v>
      </c>
      <c r="H860" s="67">
        <f t="shared" si="408"/>
        <v>9302.7000000000007</v>
      </c>
    </row>
    <row r="861" spans="1:8" ht="37.5" x14ac:dyDescent="0.3">
      <c r="A861" s="5" t="s">
        <v>13</v>
      </c>
      <c r="B861" s="31" t="s">
        <v>661</v>
      </c>
      <c r="C861" s="2" t="s">
        <v>175</v>
      </c>
      <c r="D861" s="2" t="s">
        <v>22</v>
      </c>
      <c r="E861" s="10" t="s">
        <v>596</v>
      </c>
      <c r="F861" s="54"/>
      <c r="G861" s="66">
        <f t="shared" ref="G861:H861" si="409">+G862+G866</f>
        <v>8533.6</v>
      </c>
      <c r="H861" s="67">
        <f t="shared" si="409"/>
        <v>8402.7000000000007</v>
      </c>
    </row>
    <row r="862" spans="1:8" ht="20.25" x14ac:dyDescent="0.3">
      <c r="A862" s="5" t="s">
        <v>16</v>
      </c>
      <c r="B862" s="31" t="s">
        <v>661</v>
      </c>
      <c r="C862" s="2" t="s">
        <v>175</v>
      </c>
      <c r="D862" s="2" t="s">
        <v>22</v>
      </c>
      <c r="E862" s="10" t="s">
        <v>605</v>
      </c>
      <c r="F862" s="54"/>
      <c r="G862" s="66">
        <f t="shared" ref="G862:H862" si="410">+G863</f>
        <v>5302.1</v>
      </c>
      <c r="H862" s="67">
        <f t="shared" si="410"/>
        <v>5171.2</v>
      </c>
    </row>
    <row r="863" spans="1:8" ht="21.75" customHeight="1" x14ac:dyDescent="0.3">
      <c r="A863" s="5" t="s">
        <v>606</v>
      </c>
      <c r="B863" s="31" t="s">
        <v>661</v>
      </c>
      <c r="C863" s="2" t="s">
        <v>175</v>
      </c>
      <c r="D863" s="2" t="s">
        <v>22</v>
      </c>
      <c r="E863" s="10" t="s">
        <v>607</v>
      </c>
      <c r="F863" s="54"/>
      <c r="G863" s="66">
        <f t="shared" ref="G863:H863" si="411">+G864+G865</f>
        <v>5302.1</v>
      </c>
      <c r="H863" s="67">
        <f t="shared" si="411"/>
        <v>5171.2</v>
      </c>
    </row>
    <row r="864" spans="1:8" ht="37.5" x14ac:dyDescent="0.3">
      <c r="A864" s="16" t="s">
        <v>20</v>
      </c>
      <c r="B864" s="31" t="s">
        <v>661</v>
      </c>
      <c r="C864" s="4" t="s">
        <v>175</v>
      </c>
      <c r="D864" s="4" t="s">
        <v>22</v>
      </c>
      <c r="E864" s="10" t="s">
        <v>607</v>
      </c>
      <c r="F864" s="58" t="s">
        <v>21</v>
      </c>
      <c r="G864" s="66">
        <v>5015.5</v>
      </c>
      <c r="H864" s="67">
        <v>4891.7</v>
      </c>
    </row>
    <row r="865" spans="1:8" ht="37.5" x14ac:dyDescent="0.3">
      <c r="A865" s="16" t="s">
        <v>28</v>
      </c>
      <c r="B865" s="31" t="s">
        <v>661</v>
      </c>
      <c r="C865" s="4" t="s">
        <v>175</v>
      </c>
      <c r="D865" s="4" t="s">
        <v>22</v>
      </c>
      <c r="E865" s="10" t="s">
        <v>607</v>
      </c>
      <c r="F865" s="58" t="s">
        <v>29</v>
      </c>
      <c r="G865" s="66">
        <v>286.60000000000002</v>
      </c>
      <c r="H865" s="67">
        <v>279.5</v>
      </c>
    </row>
    <row r="866" spans="1:8" ht="37.5" x14ac:dyDescent="0.3">
      <c r="A866" s="18" t="s">
        <v>100</v>
      </c>
      <c r="B866" s="31" t="s">
        <v>661</v>
      </c>
      <c r="C866" s="2" t="s">
        <v>175</v>
      </c>
      <c r="D866" s="2" t="s">
        <v>22</v>
      </c>
      <c r="E866" s="3" t="s">
        <v>701</v>
      </c>
      <c r="F866" s="57"/>
      <c r="G866" s="66">
        <f t="shared" ref="G866:H866" si="412">+G867</f>
        <v>3231.5</v>
      </c>
      <c r="H866" s="67">
        <f t="shared" si="412"/>
        <v>3231.5</v>
      </c>
    </row>
    <row r="867" spans="1:8" ht="37.5" x14ac:dyDescent="0.3">
      <c r="A867" s="16" t="s">
        <v>20</v>
      </c>
      <c r="B867" s="31" t="s">
        <v>661</v>
      </c>
      <c r="C867" s="2" t="s">
        <v>175</v>
      </c>
      <c r="D867" s="2" t="s">
        <v>22</v>
      </c>
      <c r="E867" s="2" t="s">
        <v>701</v>
      </c>
      <c r="F867" s="54" t="s">
        <v>21</v>
      </c>
      <c r="G867" s="66">
        <v>3231.5</v>
      </c>
      <c r="H867" s="67">
        <v>3231.5</v>
      </c>
    </row>
    <row r="868" spans="1:8" ht="20.25" x14ac:dyDescent="0.3">
      <c r="A868" s="16" t="s">
        <v>81</v>
      </c>
      <c r="B868" s="31" t="s">
        <v>661</v>
      </c>
      <c r="C868" s="2" t="s">
        <v>175</v>
      </c>
      <c r="D868" s="2" t="s">
        <v>22</v>
      </c>
      <c r="E868" s="1" t="s">
        <v>285</v>
      </c>
      <c r="F868" s="54"/>
      <c r="G868" s="66">
        <f t="shared" ref="G868:H868" si="413">SUM(G869)</f>
        <v>900</v>
      </c>
      <c r="H868" s="67">
        <f t="shared" si="413"/>
        <v>900</v>
      </c>
    </row>
    <row r="869" spans="1:8" ht="56.25" x14ac:dyDescent="0.3">
      <c r="A869" s="16" t="s">
        <v>286</v>
      </c>
      <c r="B869" s="31" t="s">
        <v>661</v>
      </c>
      <c r="C869" s="2" t="s">
        <v>175</v>
      </c>
      <c r="D869" s="2" t="s">
        <v>22</v>
      </c>
      <c r="E869" s="1" t="s">
        <v>287</v>
      </c>
      <c r="F869" s="54"/>
      <c r="G869" s="66">
        <f t="shared" ref="G869:H869" si="414">SUM(G870)</f>
        <v>900</v>
      </c>
      <c r="H869" s="67">
        <f t="shared" si="414"/>
        <v>900</v>
      </c>
    </row>
    <row r="870" spans="1:8" ht="37.5" x14ac:dyDescent="0.3">
      <c r="A870" s="16" t="s">
        <v>277</v>
      </c>
      <c r="B870" s="31" t="s">
        <v>661</v>
      </c>
      <c r="C870" s="2" t="s">
        <v>175</v>
      </c>
      <c r="D870" s="2" t="s">
        <v>22</v>
      </c>
      <c r="E870" s="10" t="s">
        <v>287</v>
      </c>
      <c r="F870" s="54" t="s">
        <v>278</v>
      </c>
      <c r="G870" s="66">
        <v>900</v>
      </c>
      <c r="H870" s="67">
        <v>900</v>
      </c>
    </row>
    <row r="871" spans="1:8" ht="75" x14ac:dyDescent="0.3">
      <c r="A871" s="5" t="s">
        <v>675</v>
      </c>
      <c r="B871" s="31" t="s">
        <v>661</v>
      </c>
      <c r="C871" s="2" t="s">
        <v>175</v>
      </c>
      <c r="D871" s="2" t="s">
        <v>22</v>
      </c>
      <c r="E871" s="1" t="s">
        <v>120</v>
      </c>
      <c r="F871" s="58"/>
      <c r="G871" s="66">
        <f t="shared" ref="G871:H871" si="415">SUM(G872)</f>
        <v>150</v>
      </c>
      <c r="H871" s="67">
        <f t="shared" si="415"/>
        <v>150</v>
      </c>
    </row>
    <row r="872" spans="1:8" ht="20.25" x14ac:dyDescent="0.3">
      <c r="A872" s="5" t="s">
        <v>121</v>
      </c>
      <c r="B872" s="31" t="s">
        <v>661</v>
      </c>
      <c r="C872" s="2" t="s">
        <v>175</v>
      </c>
      <c r="D872" s="2" t="s">
        <v>22</v>
      </c>
      <c r="E872" s="4" t="s">
        <v>122</v>
      </c>
      <c r="F872" s="58"/>
      <c r="G872" s="66">
        <f t="shared" ref="G872:H872" si="416">G873+G876</f>
        <v>150</v>
      </c>
      <c r="H872" s="67">
        <f t="shared" si="416"/>
        <v>150</v>
      </c>
    </row>
    <row r="873" spans="1:8" ht="37.5" x14ac:dyDescent="0.3">
      <c r="A873" s="5" t="s">
        <v>135</v>
      </c>
      <c r="B873" s="31" t="s">
        <v>661</v>
      </c>
      <c r="C873" s="2" t="s">
        <v>175</v>
      </c>
      <c r="D873" s="2" t="s">
        <v>22</v>
      </c>
      <c r="E873" s="4" t="s">
        <v>137</v>
      </c>
      <c r="F873" s="58"/>
      <c r="G873" s="66">
        <f t="shared" ref="G873:H873" si="417">G874</f>
        <v>50</v>
      </c>
      <c r="H873" s="67">
        <f t="shared" si="417"/>
        <v>50</v>
      </c>
    </row>
    <row r="874" spans="1:8" ht="20.25" x14ac:dyDescent="0.3">
      <c r="A874" s="5" t="s">
        <v>144</v>
      </c>
      <c r="B874" s="31" t="s">
        <v>661</v>
      </c>
      <c r="C874" s="2" t="s">
        <v>175</v>
      </c>
      <c r="D874" s="2" t="s">
        <v>22</v>
      </c>
      <c r="E874" s="1" t="s">
        <v>145</v>
      </c>
      <c r="F874" s="58"/>
      <c r="G874" s="66">
        <f t="shared" ref="G874:H874" si="418">SUM(G875)</f>
        <v>50</v>
      </c>
      <c r="H874" s="67">
        <f t="shared" si="418"/>
        <v>50</v>
      </c>
    </row>
    <row r="875" spans="1:8" ht="37.5" x14ac:dyDescent="0.3">
      <c r="A875" s="13" t="s">
        <v>28</v>
      </c>
      <c r="B875" s="31" t="s">
        <v>661</v>
      </c>
      <c r="C875" s="2" t="s">
        <v>175</v>
      </c>
      <c r="D875" s="2" t="s">
        <v>22</v>
      </c>
      <c r="E875" s="1" t="s">
        <v>145</v>
      </c>
      <c r="F875" s="58" t="s">
        <v>29</v>
      </c>
      <c r="G875" s="66">
        <v>50</v>
      </c>
      <c r="H875" s="67">
        <v>50</v>
      </c>
    </row>
    <row r="876" spans="1:8" ht="20.25" x14ac:dyDescent="0.3">
      <c r="A876" s="5" t="s">
        <v>608</v>
      </c>
      <c r="B876" s="31" t="s">
        <v>661</v>
      </c>
      <c r="C876" s="2" t="s">
        <v>175</v>
      </c>
      <c r="D876" s="2" t="s">
        <v>22</v>
      </c>
      <c r="E876" s="1" t="s">
        <v>609</v>
      </c>
      <c r="F876" s="58"/>
      <c r="G876" s="66">
        <f t="shared" ref="G876:H876" si="419">SUM(G877)</f>
        <v>100</v>
      </c>
      <c r="H876" s="67">
        <f t="shared" si="419"/>
        <v>100</v>
      </c>
    </row>
    <row r="877" spans="1:8" ht="56.25" x14ac:dyDescent="0.3">
      <c r="A877" s="5" t="s">
        <v>610</v>
      </c>
      <c r="B877" s="31" t="s">
        <v>661</v>
      </c>
      <c r="C877" s="2" t="s">
        <v>175</v>
      </c>
      <c r="D877" s="2" t="s">
        <v>22</v>
      </c>
      <c r="E877" s="1" t="s">
        <v>611</v>
      </c>
      <c r="F877" s="58"/>
      <c r="G877" s="66">
        <f>SUM(G878)</f>
        <v>100</v>
      </c>
      <c r="H877" s="67">
        <f>SUM(H878)</f>
        <v>100</v>
      </c>
    </row>
    <row r="878" spans="1:8" ht="37.5" x14ac:dyDescent="0.3">
      <c r="A878" s="13" t="s">
        <v>28</v>
      </c>
      <c r="B878" s="31" t="s">
        <v>661</v>
      </c>
      <c r="C878" s="4" t="s">
        <v>175</v>
      </c>
      <c r="D878" s="4" t="s">
        <v>22</v>
      </c>
      <c r="E878" s="1" t="s">
        <v>611</v>
      </c>
      <c r="F878" s="58" t="s">
        <v>29</v>
      </c>
      <c r="G878" s="66">
        <v>100</v>
      </c>
      <c r="H878" s="67">
        <v>100</v>
      </c>
    </row>
    <row r="879" spans="1:8" ht="75" x14ac:dyDescent="0.3">
      <c r="A879" s="9" t="s">
        <v>23</v>
      </c>
      <c r="B879" s="31" t="s">
        <v>661</v>
      </c>
      <c r="C879" s="2" t="s">
        <v>175</v>
      </c>
      <c r="D879" s="2" t="s">
        <v>22</v>
      </c>
      <c r="E879" s="2" t="s">
        <v>24</v>
      </c>
      <c r="F879" s="54"/>
      <c r="G879" s="66">
        <f t="shared" ref="G879:H879" si="420">+G880</f>
        <v>1150</v>
      </c>
      <c r="H879" s="67">
        <f t="shared" si="420"/>
        <v>1150</v>
      </c>
    </row>
    <row r="880" spans="1:8" ht="37.5" x14ac:dyDescent="0.3">
      <c r="A880" s="9" t="s">
        <v>25</v>
      </c>
      <c r="B880" s="31" t="s">
        <v>661</v>
      </c>
      <c r="C880" s="2" t="s">
        <v>175</v>
      </c>
      <c r="D880" s="2" t="s">
        <v>22</v>
      </c>
      <c r="E880" s="1" t="s">
        <v>26</v>
      </c>
      <c r="F880" s="54"/>
      <c r="G880" s="66">
        <f t="shared" ref="G880:H880" si="421">+G882</f>
        <v>1150</v>
      </c>
      <c r="H880" s="67">
        <f t="shared" si="421"/>
        <v>1150</v>
      </c>
    </row>
    <row r="881" spans="1:8" ht="37.5" x14ac:dyDescent="0.3">
      <c r="A881" s="9" t="s">
        <v>54</v>
      </c>
      <c r="B881" s="31" t="s">
        <v>661</v>
      </c>
      <c r="C881" s="2" t="s">
        <v>175</v>
      </c>
      <c r="D881" s="2" t="s">
        <v>22</v>
      </c>
      <c r="E881" s="1" t="s">
        <v>55</v>
      </c>
      <c r="F881" s="54"/>
      <c r="G881" s="66">
        <f t="shared" ref="G881:H881" si="422">+G882</f>
        <v>1150</v>
      </c>
      <c r="H881" s="67">
        <f t="shared" si="422"/>
        <v>1150</v>
      </c>
    </row>
    <row r="882" spans="1:8" ht="37.5" x14ac:dyDescent="0.3">
      <c r="A882" s="9" t="s">
        <v>56</v>
      </c>
      <c r="B882" s="31" t="s">
        <v>661</v>
      </c>
      <c r="C882" s="2" t="s">
        <v>175</v>
      </c>
      <c r="D882" s="2" t="s">
        <v>22</v>
      </c>
      <c r="E882" s="1" t="s">
        <v>57</v>
      </c>
      <c r="F882" s="57"/>
      <c r="G882" s="66">
        <f t="shared" ref="G882:H883" si="423">+G883</f>
        <v>1150</v>
      </c>
      <c r="H882" s="67">
        <f t="shared" si="423"/>
        <v>1150</v>
      </c>
    </row>
    <row r="883" spans="1:8" ht="37.5" x14ac:dyDescent="0.3">
      <c r="A883" s="5" t="s">
        <v>772</v>
      </c>
      <c r="B883" s="31" t="s">
        <v>661</v>
      </c>
      <c r="C883" s="2" t="s">
        <v>175</v>
      </c>
      <c r="D883" s="2" t="s">
        <v>22</v>
      </c>
      <c r="E883" s="1" t="s">
        <v>58</v>
      </c>
      <c r="F883" s="57"/>
      <c r="G883" s="66">
        <f t="shared" si="423"/>
        <v>1150</v>
      </c>
      <c r="H883" s="67">
        <f t="shared" si="423"/>
        <v>1150</v>
      </c>
    </row>
    <row r="884" spans="1:8" ht="37.5" x14ac:dyDescent="0.3">
      <c r="A884" s="16" t="s">
        <v>28</v>
      </c>
      <c r="B884" s="31" t="s">
        <v>661</v>
      </c>
      <c r="C884" s="2" t="s">
        <v>175</v>
      </c>
      <c r="D884" s="2" t="s">
        <v>22</v>
      </c>
      <c r="E884" s="2" t="s">
        <v>58</v>
      </c>
      <c r="F884" s="54" t="s">
        <v>29</v>
      </c>
      <c r="G884" s="66">
        <v>1150</v>
      </c>
      <c r="H884" s="67">
        <v>1150</v>
      </c>
    </row>
    <row r="885" spans="1:8" ht="20.25" x14ac:dyDescent="0.3">
      <c r="A885" s="24" t="s">
        <v>309</v>
      </c>
      <c r="B885" s="31" t="s">
        <v>661</v>
      </c>
      <c r="C885" s="2" t="s">
        <v>119</v>
      </c>
      <c r="D885" s="2" t="s">
        <v>8</v>
      </c>
      <c r="E885" s="2"/>
      <c r="F885" s="54"/>
      <c r="G885" s="66">
        <f t="shared" ref="G885:H885" si="424">G886</f>
        <v>2275.9</v>
      </c>
      <c r="H885" s="67">
        <f t="shared" si="424"/>
        <v>5013.7</v>
      </c>
    </row>
    <row r="886" spans="1:8" ht="20.25" x14ac:dyDescent="0.3">
      <c r="A886" s="9" t="s">
        <v>338</v>
      </c>
      <c r="B886" s="31" t="s">
        <v>661</v>
      </c>
      <c r="C886" s="2" t="s">
        <v>119</v>
      </c>
      <c r="D886" s="2" t="s">
        <v>114</v>
      </c>
      <c r="E886" s="2"/>
      <c r="F886" s="54"/>
      <c r="G886" s="66">
        <f t="shared" ref="G886:H888" si="425">+G887</f>
        <v>2275.9</v>
      </c>
      <c r="H886" s="67">
        <f t="shared" si="425"/>
        <v>5013.7</v>
      </c>
    </row>
    <row r="887" spans="1:8" ht="38.85" customHeight="1" x14ac:dyDescent="0.3">
      <c r="A887" s="5" t="s">
        <v>342</v>
      </c>
      <c r="B887" s="31" t="s">
        <v>661</v>
      </c>
      <c r="C887" s="2" t="s">
        <v>119</v>
      </c>
      <c r="D887" s="2" t="s">
        <v>114</v>
      </c>
      <c r="E887" s="2" t="s">
        <v>343</v>
      </c>
      <c r="F887" s="54"/>
      <c r="G887" s="66">
        <f t="shared" ref="G887:H887" si="426">+G888</f>
        <v>2275.9</v>
      </c>
      <c r="H887" s="67">
        <f t="shared" si="426"/>
        <v>5013.7</v>
      </c>
    </row>
    <row r="888" spans="1:8" ht="20.25" x14ac:dyDescent="0.3">
      <c r="A888" s="5" t="s">
        <v>150</v>
      </c>
      <c r="B888" s="31" t="s">
        <v>661</v>
      </c>
      <c r="C888" s="2" t="s">
        <v>119</v>
      </c>
      <c r="D888" s="2" t="s">
        <v>114</v>
      </c>
      <c r="E888" s="2" t="s">
        <v>344</v>
      </c>
      <c r="F888" s="54"/>
      <c r="G888" s="70">
        <f t="shared" si="425"/>
        <v>2275.9</v>
      </c>
      <c r="H888" s="71">
        <f t="shared" si="425"/>
        <v>5013.7</v>
      </c>
    </row>
    <row r="889" spans="1:8" ht="56.25" x14ac:dyDescent="0.3">
      <c r="A889" s="5" t="s">
        <v>713</v>
      </c>
      <c r="B889" s="31" t="s">
        <v>661</v>
      </c>
      <c r="C889" s="2" t="s">
        <v>119</v>
      </c>
      <c r="D889" s="2" t="s">
        <v>114</v>
      </c>
      <c r="E889" s="2" t="s">
        <v>612</v>
      </c>
      <c r="F889" s="54"/>
      <c r="G889" s="70">
        <f t="shared" ref="G889:H889" si="427">G890</f>
        <v>2275.9</v>
      </c>
      <c r="H889" s="71">
        <f t="shared" si="427"/>
        <v>5013.7</v>
      </c>
    </row>
    <row r="890" spans="1:8" ht="37.5" x14ac:dyDescent="0.3">
      <c r="A890" s="13" t="s">
        <v>277</v>
      </c>
      <c r="B890" s="31" t="s">
        <v>661</v>
      </c>
      <c r="C890" s="2" t="s">
        <v>119</v>
      </c>
      <c r="D890" s="2" t="s">
        <v>114</v>
      </c>
      <c r="E890" s="2" t="s">
        <v>612</v>
      </c>
      <c r="F890" s="54" t="s">
        <v>278</v>
      </c>
      <c r="G890" s="66">
        <v>2275.9</v>
      </c>
      <c r="H890" s="67">
        <v>5013.7</v>
      </c>
    </row>
    <row r="891" spans="1:8" ht="20.25" x14ac:dyDescent="0.3">
      <c r="A891" s="9" t="s">
        <v>315</v>
      </c>
      <c r="B891" s="31" t="s">
        <v>661</v>
      </c>
      <c r="C891" s="2" t="s">
        <v>316</v>
      </c>
      <c r="D891" s="2" t="s">
        <v>8</v>
      </c>
      <c r="E891" s="2"/>
      <c r="F891" s="54"/>
      <c r="G891" s="66">
        <f>+G892+G900+G914</f>
        <v>67052.7</v>
      </c>
      <c r="H891" s="67">
        <f>+H892+H900+H914</f>
        <v>67052.7</v>
      </c>
    </row>
    <row r="892" spans="1:8" ht="20.25" x14ac:dyDescent="0.3">
      <c r="A892" s="9" t="s">
        <v>613</v>
      </c>
      <c r="B892" s="31" t="s">
        <v>661</v>
      </c>
      <c r="C892" s="2" t="s">
        <v>316</v>
      </c>
      <c r="D892" s="2" t="s">
        <v>7</v>
      </c>
      <c r="E892" s="2"/>
      <c r="F892" s="54"/>
      <c r="G892" s="66">
        <f t="shared" ref="G892:H892" si="428">+G893</f>
        <v>58600.100000000006</v>
      </c>
      <c r="H892" s="67">
        <f t="shared" si="428"/>
        <v>58600.1</v>
      </c>
    </row>
    <row r="893" spans="1:8" ht="56.25" x14ac:dyDescent="0.3">
      <c r="A893" s="5" t="s">
        <v>318</v>
      </c>
      <c r="B893" s="31" t="s">
        <v>661</v>
      </c>
      <c r="C893" s="2" t="s">
        <v>316</v>
      </c>
      <c r="D893" s="2" t="s">
        <v>7</v>
      </c>
      <c r="E893" s="2" t="s">
        <v>319</v>
      </c>
      <c r="F893" s="54"/>
      <c r="G893" s="66">
        <f>G894</f>
        <v>58600.100000000006</v>
      </c>
      <c r="H893" s="67">
        <f>H894</f>
        <v>58600.1</v>
      </c>
    </row>
    <row r="894" spans="1:8" ht="37.5" x14ac:dyDescent="0.3">
      <c r="A894" s="18" t="s">
        <v>13</v>
      </c>
      <c r="B894" s="31" t="s">
        <v>661</v>
      </c>
      <c r="C894" s="2" t="s">
        <v>316</v>
      </c>
      <c r="D894" s="2" t="s">
        <v>7</v>
      </c>
      <c r="E894" s="4" t="s">
        <v>620</v>
      </c>
      <c r="F894" s="58"/>
      <c r="G894" s="70">
        <f t="shared" ref="G894:H894" si="429">+G895+G898</f>
        <v>58600.100000000006</v>
      </c>
      <c r="H894" s="71">
        <f t="shared" si="429"/>
        <v>58600.1</v>
      </c>
    </row>
    <row r="895" spans="1:8" ht="20.25" x14ac:dyDescent="0.3">
      <c r="A895" s="18" t="s">
        <v>69</v>
      </c>
      <c r="B895" s="31" t="s">
        <v>661</v>
      </c>
      <c r="C895" s="2" t="s">
        <v>316</v>
      </c>
      <c r="D895" s="2" t="s">
        <v>7</v>
      </c>
      <c r="E895" s="4" t="s">
        <v>621</v>
      </c>
      <c r="F895" s="58"/>
      <c r="G895" s="70">
        <f t="shared" ref="G895:H895" si="430">+G896</f>
        <v>33546.400000000001</v>
      </c>
      <c r="H895" s="71">
        <f t="shared" si="430"/>
        <v>32217.399999999998</v>
      </c>
    </row>
    <row r="896" spans="1:8" ht="37.5" x14ac:dyDescent="0.3">
      <c r="A896" s="18" t="s">
        <v>752</v>
      </c>
      <c r="B896" s="31" t="s">
        <v>661</v>
      </c>
      <c r="C896" s="2" t="s">
        <v>316</v>
      </c>
      <c r="D896" s="2" t="s">
        <v>7</v>
      </c>
      <c r="E896" s="4" t="s">
        <v>622</v>
      </c>
      <c r="F896" s="54"/>
      <c r="G896" s="66">
        <f t="shared" ref="G896:H896" si="431">+G897</f>
        <v>33546.400000000001</v>
      </c>
      <c r="H896" s="67">
        <f t="shared" si="431"/>
        <v>32217.399999999998</v>
      </c>
    </row>
    <row r="897" spans="1:8" ht="20.25" x14ac:dyDescent="0.3">
      <c r="A897" s="18" t="s">
        <v>71</v>
      </c>
      <c r="B897" s="31" t="s">
        <v>661</v>
      </c>
      <c r="C897" s="2" t="s">
        <v>316</v>
      </c>
      <c r="D897" s="2" t="s">
        <v>7</v>
      </c>
      <c r="E897" s="4" t="s">
        <v>622</v>
      </c>
      <c r="F897" s="54" t="s">
        <v>72</v>
      </c>
      <c r="G897" s="66">
        <v>33546.400000000001</v>
      </c>
      <c r="H897" s="67">
        <v>32217.399999999998</v>
      </c>
    </row>
    <row r="898" spans="1:8" ht="37.5" x14ac:dyDescent="0.3">
      <c r="A898" s="5" t="s">
        <v>100</v>
      </c>
      <c r="B898" s="31" t="s">
        <v>661</v>
      </c>
      <c r="C898" s="2" t="s">
        <v>316</v>
      </c>
      <c r="D898" s="2" t="s">
        <v>7</v>
      </c>
      <c r="E898" s="2" t="s">
        <v>703</v>
      </c>
      <c r="F898" s="54"/>
      <c r="G898" s="66">
        <f t="shared" ref="G898:H898" si="432">+G899</f>
        <v>25053.7</v>
      </c>
      <c r="H898" s="67">
        <f t="shared" si="432"/>
        <v>26382.7</v>
      </c>
    </row>
    <row r="899" spans="1:8" ht="20.25" x14ac:dyDescent="0.3">
      <c r="A899" s="18" t="s">
        <v>71</v>
      </c>
      <c r="B899" s="31" t="s">
        <v>661</v>
      </c>
      <c r="C899" s="2" t="s">
        <v>316</v>
      </c>
      <c r="D899" s="2" t="s">
        <v>7</v>
      </c>
      <c r="E899" s="2" t="s">
        <v>703</v>
      </c>
      <c r="F899" s="54" t="s">
        <v>72</v>
      </c>
      <c r="G899" s="66">
        <v>25053.7</v>
      </c>
      <c r="H899" s="67">
        <v>26382.7</v>
      </c>
    </row>
    <row r="900" spans="1:8" ht="20.25" x14ac:dyDescent="0.3">
      <c r="A900" s="9" t="s">
        <v>317</v>
      </c>
      <c r="B900" s="31" t="s">
        <v>661</v>
      </c>
      <c r="C900" s="2" t="s">
        <v>316</v>
      </c>
      <c r="D900" s="2" t="s">
        <v>10</v>
      </c>
      <c r="E900" s="2"/>
      <c r="F900" s="54"/>
      <c r="G900" s="66">
        <f t="shared" ref="G900:H900" si="433">G901</f>
        <v>2156.6999999999998</v>
      </c>
      <c r="H900" s="67">
        <f t="shared" si="433"/>
        <v>2156.6999999999998</v>
      </c>
    </row>
    <row r="901" spans="1:8" ht="56.25" x14ac:dyDescent="0.3">
      <c r="A901" s="5" t="s">
        <v>318</v>
      </c>
      <c r="B901" s="31" t="s">
        <v>661</v>
      </c>
      <c r="C901" s="2" t="s">
        <v>316</v>
      </c>
      <c r="D901" s="2" t="s">
        <v>10</v>
      </c>
      <c r="E901" s="2" t="s">
        <v>319</v>
      </c>
      <c r="F901" s="54"/>
      <c r="G901" s="66">
        <f>+G902+G911</f>
        <v>2156.6999999999998</v>
      </c>
      <c r="H901" s="67">
        <f>+H902+H911</f>
        <v>2156.6999999999998</v>
      </c>
    </row>
    <row r="902" spans="1:8" ht="20.25" x14ac:dyDescent="0.3">
      <c r="A902" s="16" t="s">
        <v>623</v>
      </c>
      <c r="B902" s="31" t="s">
        <v>661</v>
      </c>
      <c r="C902" s="2" t="s">
        <v>316</v>
      </c>
      <c r="D902" s="2" t="s">
        <v>10</v>
      </c>
      <c r="E902" s="4" t="s">
        <v>624</v>
      </c>
      <c r="F902" s="54"/>
      <c r="G902" s="66">
        <f t="shared" ref="G902:H902" si="434">+G903+G906+G909</f>
        <v>1451.7</v>
      </c>
      <c r="H902" s="67">
        <f t="shared" si="434"/>
        <v>1451.7</v>
      </c>
    </row>
    <row r="903" spans="1:8" ht="37.5" x14ac:dyDescent="0.3">
      <c r="A903" s="9" t="s">
        <v>625</v>
      </c>
      <c r="B903" s="31" t="s">
        <v>661</v>
      </c>
      <c r="C903" s="2" t="s">
        <v>316</v>
      </c>
      <c r="D903" s="2" t="s">
        <v>10</v>
      </c>
      <c r="E903" s="2" t="s">
        <v>626</v>
      </c>
      <c r="F903" s="54"/>
      <c r="G903" s="66">
        <f t="shared" ref="G903:H903" si="435">+G904</f>
        <v>685</v>
      </c>
      <c r="H903" s="67">
        <f t="shared" si="435"/>
        <v>685</v>
      </c>
    </row>
    <row r="904" spans="1:8" ht="20.25" x14ac:dyDescent="0.3">
      <c r="A904" s="5" t="s">
        <v>627</v>
      </c>
      <c r="B904" s="31" t="s">
        <v>661</v>
      </c>
      <c r="C904" s="2" t="s">
        <v>316</v>
      </c>
      <c r="D904" s="2" t="s">
        <v>10</v>
      </c>
      <c r="E904" s="4" t="s">
        <v>628</v>
      </c>
      <c r="F904" s="54"/>
      <c r="G904" s="66">
        <f t="shared" ref="G904:H904" si="436">+G905</f>
        <v>685</v>
      </c>
      <c r="H904" s="67">
        <f t="shared" si="436"/>
        <v>685</v>
      </c>
    </row>
    <row r="905" spans="1:8" ht="20.25" x14ac:dyDescent="0.3">
      <c r="A905" s="18" t="s">
        <v>71</v>
      </c>
      <c r="B905" s="31" t="s">
        <v>661</v>
      </c>
      <c r="C905" s="2" t="s">
        <v>316</v>
      </c>
      <c r="D905" s="2" t="s">
        <v>10</v>
      </c>
      <c r="E905" s="4" t="s">
        <v>628</v>
      </c>
      <c r="F905" s="54" t="s">
        <v>72</v>
      </c>
      <c r="G905" s="66">
        <v>685</v>
      </c>
      <c r="H905" s="67">
        <v>685</v>
      </c>
    </row>
    <row r="906" spans="1:8" ht="20.25" x14ac:dyDescent="0.3">
      <c r="A906" s="5" t="s">
        <v>629</v>
      </c>
      <c r="B906" s="31" t="s">
        <v>661</v>
      </c>
      <c r="C906" s="2" t="s">
        <v>316</v>
      </c>
      <c r="D906" s="2" t="s">
        <v>10</v>
      </c>
      <c r="E906" s="2" t="s">
        <v>630</v>
      </c>
      <c r="F906" s="54"/>
      <c r="G906" s="66">
        <f t="shared" ref="G906:H906" si="437">+G907</f>
        <v>100</v>
      </c>
      <c r="H906" s="67">
        <f t="shared" si="437"/>
        <v>100</v>
      </c>
    </row>
    <row r="907" spans="1:8" ht="37.5" x14ac:dyDescent="0.3">
      <c r="A907" s="18" t="s">
        <v>631</v>
      </c>
      <c r="B907" s="31" t="s">
        <v>661</v>
      </c>
      <c r="C907" s="2" t="s">
        <v>316</v>
      </c>
      <c r="D907" s="2" t="s">
        <v>10</v>
      </c>
      <c r="E907" s="4" t="s">
        <v>632</v>
      </c>
      <c r="F907" s="54"/>
      <c r="G907" s="66">
        <f t="shared" ref="G907:H907" si="438">+G908</f>
        <v>100</v>
      </c>
      <c r="H907" s="67">
        <f t="shared" si="438"/>
        <v>100</v>
      </c>
    </row>
    <row r="908" spans="1:8" ht="20.25" x14ac:dyDescent="0.3">
      <c r="A908" s="18" t="s">
        <v>71</v>
      </c>
      <c r="B908" s="31" t="s">
        <v>661</v>
      </c>
      <c r="C908" s="2" t="s">
        <v>316</v>
      </c>
      <c r="D908" s="2" t="s">
        <v>10</v>
      </c>
      <c r="E908" s="4" t="s">
        <v>632</v>
      </c>
      <c r="F908" s="54" t="s">
        <v>72</v>
      </c>
      <c r="G908" s="66">
        <v>100</v>
      </c>
      <c r="H908" s="67">
        <v>100</v>
      </c>
    </row>
    <row r="909" spans="1:8" ht="40.700000000000003" customHeight="1" x14ac:dyDescent="0.3">
      <c r="A909" s="16" t="s">
        <v>633</v>
      </c>
      <c r="B909" s="31" t="s">
        <v>661</v>
      </c>
      <c r="C909" s="2" t="s">
        <v>316</v>
      </c>
      <c r="D909" s="2" t="s">
        <v>10</v>
      </c>
      <c r="E909" s="4" t="s">
        <v>690</v>
      </c>
      <c r="F909" s="54"/>
      <c r="G909" s="66">
        <f t="shared" ref="G909:H909" si="439">+G910</f>
        <v>666.7</v>
      </c>
      <c r="H909" s="67">
        <f t="shared" si="439"/>
        <v>666.7</v>
      </c>
    </row>
    <row r="910" spans="1:8" ht="20.25" x14ac:dyDescent="0.3">
      <c r="A910" s="18" t="s">
        <v>71</v>
      </c>
      <c r="B910" s="31" t="s">
        <v>661</v>
      </c>
      <c r="C910" s="2" t="s">
        <v>316</v>
      </c>
      <c r="D910" s="2" t="s">
        <v>10</v>
      </c>
      <c r="E910" s="4" t="s">
        <v>690</v>
      </c>
      <c r="F910" s="54" t="s">
        <v>72</v>
      </c>
      <c r="G910" s="66">
        <v>666.7</v>
      </c>
      <c r="H910" s="67">
        <v>666.7</v>
      </c>
    </row>
    <row r="911" spans="1:8" ht="20.25" x14ac:dyDescent="0.3">
      <c r="A911" s="18" t="s">
        <v>81</v>
      </c>
      <c r="B911" s="31" t="s">
        <v>661</v>
      </c>
      <c r="C911" s="2" t="s">
        <v>316</v>
      </c>
      <c r="D911" s="2" t="s">
        <v>10</v>
      </c>
      <c r="E911" s="4" t="s">
        <v>681</v>
      </c>
      <c r="F911" s="54"/>
      <c r="G911" s="66">
        <f t="shared" ref="G911:H911" si="440">+G912</f>
        <v>705</v>
      </c>
      <c r="H911" s="67">
        <f t="shared" si="440"/>
        <v>705</v>
      </c>
    </row>
    <row r="912" spans="1:8" ht="20.25" x14ac:dyDescent="0.3">
      <c r="A912" s="18" t="s">
        <v>320</v>
      </c>
      <c r="B912" s="31" t="s">
        <v>661</v>
      </c>
      <c r="C912" s="2" t="s">
        <v>316</v>
      </c>
      <c r="D912" s="2" t="s">
        <v>10</v>
      </c>
      <c r="E912" s="4" t="s">
        <v>682</v>
      </c>
      <c r="F912" s="54"/>
      <c r="G912" s="66">
        <f t="shared" ref="G912:H912" si="441">+G913</f>
        <v>705</v>
      </c>
      <c r="H912" s="67">
        <f t="shared" si="441"/>
        <v>705</v>
      </c>
    </row>
    <row r="913" spans="1:8" ht="37.5" x14ac:dyDescent="0.3">
      <c r="A913" s="9" t="s">
        <v>277</v>
      </c>
      <c r="B913" s="31" t="s">
        <v>661</v>
      </c>
      <c r="C913" s="2" t="s">
        <v>316</v>
      </c>
      <c r="D913" s="2" t="s">
        <v>10</v>
      </c>
      <c r="E913" s="4" t="s">
        <v>682</v>
      </c>
      <c r="F913" s="58" t="s">
        <v>278</v>
      </c>
      <c r="G913" s="66">
        <v>705</v>
      </c>
      <c r="H913" s="67">
        <v>705</v>
      </c>
    </row>
    <row r="914" spans="1:8" ht="20.25" x14ac:dyDescent="0.3">
      <c r="A914" s="9" t="s">
        <v>634</v>
      </c>
      <c r="B914" s="31" t="s">
        <v>661</v>
      </c>
      <c r="C914" s="2" t="s">
        <v>316</v>
      </c>
      <c r="D914" s="2" t="s">
        <v>114</v>
      </c>
      <c r="E914" s="2"/>
      <c r="F914" s="54"/>
      <c r="G914" s="66">
        <f t="shared" ref="G914:H914" si="442">+G915</f>
        <v>6295.9000000000005</v>
      </c>
      <c r="H914" s="67">
        <f t="shared" si="442"/>
        <v>6295.9000000000005</v>
      </c>
    </row>
    <row r="915" spans="1:8" ht="56.25" x14ac:dyDescent="0.3">
      <c r="A915" s="5" t="s">
        <v>318</v>
      </c>
      <c r="B915" s="31" t="s">
        <v>661</v>
      </c>
      <c r="C915" s="2" t="s">
        <v>316</v>
      </c>
      <c r="D915" s="2" t="s">
        <v>114</v>
      </c>
      <c r="E915" s="2" t="s">
        <v>319</v>
      </c>
      <c r="F915" s="54"/>
      <c r="G915" s="66">
        <f t="shared" ref="G915:H915" si="443">+G916+G921+G925</f>
        <v>6295.9000000000005</v>
      </c>
      <c r="H915" s="67">
        <f t="shared" si="443"/>
        <v>6295.9000000000005</v>
      </c>
    </row>
    <row r="916" spans="1:8" ht="20.25" x14ac:dyDescent="0.3">
      <c r="A916" s="18" t="s">
        <v>27</v>
      </c>
      <c r="B916" s="31" t="s">
        <v>661</v>
      </c>
      <c r="C916" s="2" t="s">
        <v>316</v>
      </c>
      <c r="D916" s="2" t="s">
        <v>114</v>
      </c>
      <c r="E916" s="4" t="s">
        <v>617</v>
      </c>
      <c r="F916" s="58"/>
      <c r="G916" s="66">
        <f>+G917+G919</f>
        <v>3128.6</v>
      </c>
      <c r="H916" s="67">
        <f t="shared" ref="H916" si="444">+H917+H919</f>
        <v>3128.6</v>
      </c>
    </row>
    <row r="917" spans="1:8" ht="37.5" x14ac:dyDescent="0.3">
      <c r="A917" s="5" t="s">
        <v>618</v>
      </c>
      <c r="B917" s="31" t="s">
        <v>661</v>
      </c>
      <c r="C917" s="2" t="s">
        <v>316</v>
      </c>
      <c r="D917" s="2" t="s">
        <v>114</v>
      </c>
      <c r="E917" s="4" t="s">
        <v>619</v>
      </c>
      <c r="F917" s="58"/>
      <c r="G917" s="66">
        <f t="shared" ref="G917:H917" si="445">+G918</f>
        <v>500</v>
      </c>
      <c r="H917" s="67">
        <f t="shared" si="445"/>
        <v>500</v>
      </c>
    </row>
    <row r="918" spans="1:8" ht="20.25" x14ac:dyDescent="0.3">
      <c r="A918" s="18" t="s">
        <v>71</v>
      </c>
      <c r="B918" s="31" t="s">
        <v>661</v>
      </c>
      <c r="C918" s="2" t="s">
        <v>316</v>
      </c>
      <c r="D918" s="2" t="s">
        <v>114</v>
      </c>
      <c r="E918" s="4" t="s">
        <v>619</v>
      </c>
      <c r="F918" s="58" t="s">
        <v>72</v>
      </c>
      <c r="G918" s="66">
        <v>500</v>
      </c>
      <c r="H918" s="67">
        <v>500</v>
      </c>
    </row>
    <row r="919" spans="1:8" ht="56.25" x14ac:dyDescent="0.3">
      <c r="A919" s="37" t="s">
        <v>778</v>
      </c>
      <c r="B919" s="31" t="s">
        <v>661</v>
      </c>
      <c r="C919" s="2" t="s">
        <v>316</v>
      </c>
      <c r="D919" s="2" t="s">
        <v>114</v>
      </c>
      <c r="E919" s="4" t="s">
        <v>779</v>
      </c>
      <c r="F919" s="58"/>
      <c r="G919" s="66">
        <f>+G920</f>
        <v>2628.6</v>
      </c>
      <c r="H919" s="67">
        <f t="shared" ref="H919" si="446">+H920</f>
        <v>2628.6</v>
      </c>
    </row>
    <row r="920" spans="1:8" ht="20.25" x14ac:dyDescent="0.3">
      <c r="A920" s="50" t="s">
        <v>71</v>
      </c>
      <c r="B920" s="31" t="s">
        <v>661</v>
      </c>
      <c r="C920" s="2" t="s">
        <v>316</v>
      </c>
      <c r="D920" s="2" t="s">
        <v>114</v>
      </c>
      <c r="E920" s="4" t="s">
        <v>779</v>
      </c>
      <c r="F920" s="58" t="s">
        <v>72</v>
      </c>
      <c r="G920" s="70">
        <v>2628.6</v>
      </c>
      <c r="H920" s="71">
        <v>2628.6</v>
      </c>
    </row>
    <row r="921" spans="1:8" ht="20.25" x14ac:dyDescent="0.3">
      <c r="A921" s="16" t="s">
        <v>623</v>
      </c>
      <c r="B921" s="31" t="s">
        <v>661</v>
      </c>
      <c r="C921" s="2" t="s">
        <v>316</v>
      </c>
      <c r="D921" s="2" t="s">
        <v>114</v>
      </c>
      <c r="E921" s="4" t="s">
        <v>624</v>
      </c>
      <c r="F921" s="58"/>
      <c r="G921" s="66">
        <f t="shared" ref="G921:H921" si="447">+G922</f>
        <v>1815</v>
      </c>
      <c r="H921" s="67">
        <f t="shared" si="447"/>
        <v>1815</v>
      </c>
    </row>
    <row r="922" spans="1:8" ht="37.5" x14ac:dyDescent="0.3">
      <c r="A922" s="9" t="s">
        <v>625</v>
      </c>
      <c r="B922" s="31" t="s">
        <v>661</v>
      </c>
      <c r="C922" s="2" t="s">
        <v>316</v>
      </c>
      <c r="D922" s="2" t="s">
        <v>114</v>
      </c>
      <c r="E922" s="2" t="s">
        <v>626</v>
      </c>
      <c r="F922" s="58"/>
      <c r="G922" s="66">
        <f t="shared" ref="G922:H923" si="448">+G923</f>
        <v>1815</v>
      </c>
      <c r="H922" s="67">
        <f t="shared" si="448"/>
        <v>1815</v>
      </c>
    </row>
    <row r="923" spans="1:8" ht="75" x14ac:dyDescent="0.3">
      <c r="A923" s="18" t="s">
        <v>635</v>
      </c>
      <c r="B923" s="31" t="s">
        <v>661</v>
      </c>
      <c r="C923" s="2" t="s">
        <v>316</v>
      </c>
      <c r="D923" s="2" t="s">
        <v>114</v>
      </c>
      <c r="E923" s="4" t="s">
        <v>636</v>
      </c>
      <c r="F923" s="54"/>
      <c r="G923" s="66">
        <f t="shared" si="448"/>
        <v>1815</v>
      </c>
      <c r="H923" s="67">
        <f t="shared" si="448"/>
        <v>1815</v>
      </c>
    </row>
    <row r="924" spans="1:8" ht="20.25" x14ac:dyDescent="0.3">
      <c r="A924" s="18" t="s">
        <v>71</v>
      </c>
      <c r="B924" s="31" t="s">
        <v>661</v>
      </c>
      <c r="C924" s="2" t="s">
        <v>316</v>
      </c>
      <c r="D924" s="2" t="s">
        <v>114</v>
      </c>
      <c r="E924" s="4" t="s">
        <v>636</v>
      </c>
      <c r="F924" s="54" t="s">
        <v>72</v>
      </c>
      <c r="G924" s="66">
        <v>1815</v>
      </c>
      <c r="H924" s="67">
        <v>1815</v>
      </c>
    </row>
    <row r="925" spans="1:8" ht="37.5" x14ac:dyDescent="0.3">
      <c r="A925" s="48" t="s">
        <v>704</v>
      </c>
      <c r="B925" s="31" t="s">
        <v>661</v>
      </c>
      <c r="C925" s="2" t="s">
        <v>316</v>
      </c>
      <c r="D925" s="2" t="s">
        <v>114</v>
      </c>
      <c r="E925" s="4" t="s">
        <v>637</v>
      </c>
      <c r="F925" s="54"/>
      <c r="G925" s="66">
        <f>+G926</f>
        <v>1352.3</v>
      </c>
      <c r="H925" s="67">
        <f t="shared" ref="H925" si="449">+H926</f>
        <v>1352.3</v>
      </c>
    </row>
    <row r="926" spans="1:8" ht="37.5" x14ac:dyDescent="0.3">
      <c r="A926" s="50" t="s">
        <v>776</v>
      </c>
      <c r="B926" s="31" t="s">
        <v>661</v>
      </c>
      <c r="C926" s="2" t="s">
        <v>316</v>
      </c>
      <c r="D926" s="2" t="s">
        <v>114</v>
      </c>
      <c r="E926" s="4" t="s">
        <v>777</v>
      </c>
      <c r="F926" s="58"/>
      <c r="G926" s="66">
        <f t="shared" ref="G926:H926" si="450">+G927</f>
        <v>1352.3</v>
      </c>
      <c r="H926" s="67">
        <f t="shared" si="450"/>
        <v>1352.3</v>
      </c>
    </row>
    <row r="927" spans="1:8" ht="20.25" x14ac:dyDescent="0.3">
      <c r="A927" s="50" t="s">
        <v>71</v>
      </c>
      <c r="B927" s="31" t="s">
        <v>661</v>
      </c>
      <c r="C927" s="2" t="s">
        <v>316</v>
      </c>
      <c r="D927" s="2" t="s">
        <v>114</v>
      </c>
      <c r="E927" s="4" t="s">
        <v>777</v>
      </c>
      <c r="F927" s="58" t="s">
        <v>72</v>
      </c>
      <c r="G927" s="66">
        <v>1352.3</v>
      </c>
      <c r="H927" s="67">
        <v>1352.3</v>
      </c>
    </row>
    <row r="928" spans="1:8" ht="51" customHeight="1" x14ac:dyDescent="0.3">
      <c r="A928" s="51" t="s">
        <v>674</v>
      </c>
      <c r="B928" s="55" t="s">
        <v>662</v>
      </c>
      <c r="C928" s="40"/>
      <c r="D928" s="40"/>
      <c r="E928" s="40"/>
      <c r="F928" s="56"/>
      <c r="G928" s="68">
        <f>+G929+G946+G956</f>
        <v>26905.800000000003</v>
      </c>
      <c r="H928" s="69">
        <f>+H929+H946+H956</f>
        <v>26652.9</v>
      </c>
    </row>
    <row r="929" spans="1:8" ht="20.25" x14ac:dyDescent="0.3">
      <c r="A929" s="24" t="s">
        <v>6</v>
      </c>
      <c r="B929" s="31" t="s">
        <v>662</v>
      </c>
      <c r="C929" s="2" t="s">
        <v>7</v>
      </c>
      <c r="D929" s="2" t="s">
        <v>8</v>
      </c>
      <c r="E929" s="2"/>
      <c r="F929" s="54"/>
      <c r="G929" s="66">
        <f>+G930+G942</f>
        <v>18483.900000000001</v>
      </c>
      <c r="H929" s="67">
        <f>+H930+H942</f>
        <v>18231</v>
      </c>
    </row>
    <row r="930" spans="1:8" ht="56.25" x14ac:dyDescent="0.3">
      <c r="A930" s="9" t="s">
        <v>356</v>
      </c>
      <c r="B930" s="31" t="s">
        <v>662</v>
      </c>
      <c r="C930" s="2" t="s">
        <v>7</v>
      </c>
      <c r="D930" s="2" t="s">
        <v>169</v>
      </c>
      <c r="E930" s="2"/>
      <c r="F930" s="54"/>
      <c r="G930" s="66">
        <f>+G931</f>
        <v>16483.900000000001</v>
      </c>
      <c r="H930" s="67">
        <f>+H931</f>
        <v>16231</v>
      </c>
    </row>
    <row r="931" spans="1:8" ht="56.25" x14ac:dyDescent="0.3">
      <c r="A931" s="9" t="s">
        <v>93</v>
      </c>
      <c r="B931" s="31" t="s">
        <v>662</v>
      </c>
      <c r="C931" s="2" t="s">
        <v>7</v>
      </c>
      <c r="D931" s="2" t="s">
        <v>169</v>
      </c>
      <c r="E931" s="2" t="s">
        <v>94</v>
      </c>
      <c r="F931" s="54"/>
      <c r="G931" s="66">
        <f t="shared" ref="G931:H931" si="451">+G932</f>
        <v>16483.900000000001</v>
      </c>
      <c r="H931" s="67">
        <f t="shared" si="451"/>
        <v>16231</v>
      </c>
    </row>
    <row r="932" spans="1:8" ht="20.25" x14ac:dyDescent="0.3">
      <c r="A932" s="29" t="s">
        <v>95</v>
      </c>
      <c r="B932" s="31" t="s">
        <v>662</v>
      </c>
      <c r="C932" s="2" t="s">
        <v>7</v>
      </c>
      <c r="D932" s="2" t="s">
        <v>169</v>
      </c>
      <c r="E932" s="2" t="s">
        <v>96</v>
      </c>
      <c r="F932" s="54"/>
      <c r="G932" s="66">
        <f t="shared" ref="G932:H932" si="452">+G933+G939+G937</f>
        <v>16483.900000000001</v>
      </c>
      <c r="H932" s="67">
        <f t="shared" si="452"/>
        <v>16231</v>
      </c>
    </row>
    <row r="933" spans="1:8" ht="20.25" x14ac:dyDescent="0.3">
      <c r="A933" s="29" t="s">
        <v>16</v>
      </c>
      <c r="B933" s="31" t="s">
        <v>662</v>
      </c>
      <c r="C933" s="2" t="s">
        <v>7</v>
      </c>
      <c r="D933" s="2" t="s">
        <v>169</v>
      </c>
      <c r="E933" s="2" t="s">
        <v>358</v>
      </c>
      <c r="F933" s="54"/>
      <c r="G933" s="66">
        <f t="shared" ref="G933:H933" si="453">+G934</f>
        <v>10240.400000000001</v>
      </c>
      <c r="H933" s="67">
        <f t="shared" si="453"/>
        <v>9987.5</v>
      </c>
    </row>
    <row r="934" spans="1:8" ht="37.5" x14ac:dyDescent="0.3">
      <c r="A934" s="29" t="s">
        <v>638</v>
      </c>
      <c r="B934" s="31" t="s">
        <v>662</v>
      </c>
      <c r="C934" s="2" t="s">
        <v>7</v>
      </c>
      <c r="D934" s="2" t="s">
        <v>169</v>
      </c>
      <c r="E934" s="2" t="s">
        <v>360</v>
      </c>
      <c r="F934" s="54"/>
      <c r="G934" s="66">
        <f t="shared" ref="G934:H934" si="454">+G935+G936</f>
        <v>10240.400000000001</v>
      </c>
      <c r="H934" s="67">
        <f t="shared" si="454"/>
        <v>9987.5</v>
      </c>
    </row>
    <row r="935" spans="1:8" ht="37.5" x14ac:dyDescent="0.3">
      <c r="A935" s="16" t="s">
        <v>20</v>
      </c>
      <c r="B935" s="31" t="s">
        <v>662</v>
      </c>
      <c r="C935" s="2" t="s">
        <v>7</v>
      </c>
      <c r="D935" s="2" t="s">
        <v>169</v>
      </c>
      <c r="E935" s="2" t="s">
        <v>360</v>
      </c>
      <c r="F935" s="54" t="s">
        <v>21</v>
      </c>
      <c r="G935" s="70">
        <v>9306.7000000000007</v>
      </c>
      <c r="H935" s="67">
        <v>9076.9</v>
      </c>
    </row>
    <row r="936" spans="1:8" ht="37.5" x14ac:dyDescent="0.3">
      <c r="A936" s="16" t="s">
        <v>28</v>
      </c>
      <c r="B936" s="31" t="s">
        <v>662</v>
      </c>
      <c r="C936" s="2" t="s">
        <v>7</v>
      </c>
      <c r="D936" s="2" t="s">
        <v>169</v>
      </c>
      <c r="E936" s="2" t="s">
        <v>360</v>
      </c>
      <c r="F936" s="54" t="s">
        <v>29</v>
      </c>
      <c r="G936" s="70">
        <v>933.7</v>
      </c>
      <c r="H936" s="67">
        <v>910.6</v>
      </c>
    </row>
    <row r="937" spans="1:8" ht="37.5" x14ac:dyDescent="0.3">
      <c r="A937" s="18" t="s">
        <v>100</v>
      </c>
      <c r="B937" s="31" t="s">
        <v>662</v>
      </c>
      <c r="C937" s="2" t="s">
        <v>7</v>
      </c>
      <c r="D937" s="2" t="s">
        <v>169</v>
      </c>
      <c r="E937" s="3" t="s">
        <v>101</v>
      </c>
      <c r="F937" s="57"/>
      <c r="G937" s="66">
        <f t="shared" ref="G937:H937" si="455">+G938</f>
        <v>6165.3</v>
      </c>
      <c r="H937" s="67">
        <f t="shared" si="455"/>
        <v>6165.3</v>
      </c>
    </row>
    <row r="938" spans="1:8" ht="37.5" x14ac:dyDescent="0.3">
      <c r="A938" s="16" t="s">
        <v>20</v>
      </c>
      <c r="B938" s="31" t="s">
        <v>662</v>
      </c>
      <c r="C938" s="2" t="s">
        <v>7</v>
      </c>
      <c r="D938" s="2" t="s">
        <v>169</v>
      </c>
      <c r="E938" s="2" t="s">
        <v>101</v>
      </c>
      <c r="F938" s="54" t="s">
        <v>21</v>
      </c>
      <c r="G938" s="66">
        <v>6165.3</v>
      </c>
      <c r="H938" s="67">
        <v>6165.3</v>
      </c>
    </row>
    <row r="939" spans="1:8" ht="42.2" customHeight="1" x14ac:dyDescent="0.3">
      <c r="A939" s="16" t="s">
        <v>639</v>
      </c>
      <c r="B939" s="31" t="s">
        <v>662</v>
      </c>
      <c r="C939" s="2" t="s">
        <v>7</v>
      </c>
      <c r="D939" s="2" t="s">
        <v>169</v>
      </c>
      <c r="E939" s="2" t="s">
        <v>640</v>
      </c>
      <c r="F939" s="54"/>
      <c r="G939" s="66">
        <f t="shared" ref="G939:H939" si="456">+G940+G941</f>
        <v>78.2</v>
      </c>
      <c r="H939" s="67">
        <f t="shared" si="456"/>
        <v>78.2</v>
      </c>
    </row>
    <row r="940" spans="1:8" ht="37.5" x14ac:dyDescent="0.3">
      <c r="A940" s="16" t="s">
        <v>20</v>
      </c>
      <c r="B940" s="31" t="s">
        <v>662</v>
      </c>
      <c r="C940" s="2" t="s">
        <v>7</v>
      </c>
      <c r="D940" s="2" t="s">
        <v>169</v>
      </c>
      <c r="E940" s="2" t="s">
        <v>640</v>
      </c>
      <c r="F940" s="54" t="s">
        <v>21</v>
      </c>
      <c r="G940" s="66">
        <v>69.8</v>
      </c>
      <c r="H940" s="67">
        <v>69.8</v>
      </c>
    </row>
    <row r="941" spans="1:8" ht="37.5" x14ac:dyDescent="0.3">
      <c r="A941" s="16" t="s">
        <v>28</v>
      </c>
      <c r="B941" s="31" t="s">
        <v>662</v>
      </c>
      <c r="C941" s="2" t="s">
        <v>7</v>
      </c>
      <c r="D941" s="2" t="s">
        <v>169</v>
      </c>
      <c r="E941" s="2" t="s">
        <v>640</v>
      </c>
      <c r="F941" s="54" t="s">
        <v>29</v>
      </c>
      <c r="G941" s="66">
        <v>8.4</v>
      </c>
      <c r="H941" s="67">
        <v>8.4</v>
      </c>
    </row>
    <row r="942" spans="1:8" ht="20.25" x14ac:dyDescent="0.3">
      <c r="A942" s="9" t="s">
        <v>641</v>
      </c>
      <c r="B942" s="31" t="s">
        <v>662</v>
      </c>
      <c r="C942" s="2" t="s">
        <v>7</v>
      </c>
      <c r="D942" s="2" t="s">
        <v>316</v>
      </c>
      <c r="E942" s="2"/>
      <c r="F942" s="54"/>
      <c r="G942" s="66">
        <f t="shared" ref="G942:H944" si="457">+G943</f>
        <v>2000</v>
      </c>
      <c r="H942" s="67">
        <f t="shared" si="457"/>
        <v>2000</v>
      </c>
    </row>
    <row r="943" spans="1:8" ht="20.25" x14ac:dyDescent="0.3">
      <c r="A943" s="9" t="s">
        <v>641</v>
      </c>
      <c r="B943" s="31" t="s">
        <v>662</v>
      </c>
      <c r="C943" s="2" t="s">
        <v>7</v>
      </c>
      <c r="D943" s="2" t="s">
        <v>316</v>
      </c>
      <c r="E943" s="2" t="s">
        <v>642</v>
      </c>
      <c r="F943" s="54"/>
      <c r="G943" s="66">
        <f t="shared" si="457"/>
        <v>2000</v>
      </c>
      <c r="H943" s="67">
        <f t="shared" si="457"/>
        <v>2000</v>
      </c>
    </row>
    <row r="944" spans="1:8" ht="37.5" x14ac:dyDescent="0.3">
      <c r="A944" s="9" t="s">
        <v>643</v>
      </c>
      <c r="B944" s="31" t="s">
        <v>662</v>
      </c>
      <c r="C944" s="2" t="s">
        <v>7</v>
      </c>
      <c r="D944" s="2" t="s">
        <v>316</v>
      </c>
      <c r="E944" s="2" t="s">
        <v>644</v>
      </c>
      <c r="F944" s="54"/>
      <c r="G944" s="66">
        <f t="shared" si="457"/>
        <v>2000</v>
      </c>
      <c r="H944" s="67">
        <f t="shared" si="457"/>
        <v>2000</v>
      </c>
    </row>
    <row r="945" spans="1:8" ht="20.25" x14ac:dyDescent="0.3">
      <c r="A945" s="9" t="s">
        <v>645</v>
      </c>
      <c r="B945" s="31" t="s">
        <v>662</v>
      </c>
      <c r="C945" s="2" t="s">
        <v>7</v>
      </c>
      <c r="D945" s="2" t="s">
        <v>316</v>
      </c>
      <c r="E945" s="2" t="s">
        <v>644</v>
      </c>
      <c r="F945" s="54" t="s">
        <v>646</v>
      </c>
      <c r="G945" s="66">
        <v>2000</v>
      </c>
      <c r="H945" s="67">
        <v>2000</v>
      </c>
    </row>
    <row r="946" spans="1:8" ht="20.25" x14ac:dyDescent="0.3">
      <c r="A946" s="9" t="s">
        <v>158</v>
      </c>
      <c r="B946" s="31" t="s">
        <v>662</v>
      </c>
      <c r="C946" s="2" t="s">
        <v>22</v>
      </c>
      <c r="D946" s="2" t="s">
        <v>8</v>
      </c>
      <c r="E946" s="2"/>
      <c r="F946" s="54"/>
      <c r="G946" s="66">
        <f t="shared" ref="G946:H946" si="458">+G947</f>
        <v>5311.9</v>
      </c>
      <c r="H946" s="67">
        <f t="shared" si="458"/>
        <v>5311.9</v>
      </c>
    </row>
    <row r="947" spans="1:8" ht="20.25" x14ac:dyDescent="0.3">
      <c r="A947" s="18" t="s">
        <v>647</v>
      </c>
      <c r="B947" s="31" t="s">
        <v>662</v>
      </c>
      <c r="C947" s="4" t="s">
        <v>22</v>
      </c>
      <c r="D947" s="4" t="s">
        <v>7</v>
      </c>
      <c r="E947" s="4"/>
      <c r="F947" s="54"/>
      <c r="G947" s="66">
        <f t="shared" ref="G947:H947" si="459">G948</f>
        <v>5311.9</v>
      </c>
      <c r="H947" s="67">
        <f t="shared" si="459"/>
        <v>5311.9</v>
      </c>
    </row>
    <row r="948" spans="1:8" ht="75" x14ac:dyDescent="0.3">
      <c r="A948" s="5" t="s">
        <v>675</v>
      </c>
      <c r="B948" s="31" t="s">
        <v>662</v>
      </c>
      <c r="C948" s="4" t="s">
        <v>22</v>
      </c>
      <c r="D948" s="4" t="s">
        <v>7</v>
      </c>
      <c r="E948" s="2" t="s">
        <v>120</v>
      </c>
      <c r="F948" s="54"/>
      <c r="G948" s="66">
        <f t="shared" ref="G948:H948" si="460">G949</f>
        <v>5311.9</v>
      </c>
      <c r="H948" s="67">
        <f t="shared" si="460"/>
        <v>5311.9</v>
      </c>
    </row>
    <row r="949" spans="1:8" ht="20.25" x14ac:dyDescent="0.3">
      <c r="A949" s="5" t="s">
        <v>417</v>
      </c>
      <c r="B949" s="31" t="s">
        <v>662</v>
      </c>
      <c r="C949" s="4" t="s">
        <v>22</v>
      </c>
      <c r="D949" s="4" t="s">
        <v>7</v>
      </c>
      <c r="E949" s="2" t="s">
        <v>122</v>
      </c>
      <c r="F949" s="54"/>
      <c r="G949" s="66">
        <f t="shared" ref="G949:H949" si="461">G950+G953</f>
        <v>5311.9</v>
      </c>
      <c r="H949" s="67">
        <f t="shared" si="461"/>
        <v>5311.9</v>
      </c>
    </row>
    <row r="950" spans="1:8" ht="37.5" x14ac:dyDescent="0.3">
      <c r="A950" s="5" t="s">
        <v>751</v>
      </c>
      <c r="B950" s="31" t="s">
        <v>662</v>
      </c>
      <c r="C950" s="4" t="s">
        <v>22</v>
      </c>
      <c r="D950" s="4" t="s">
        <v>7</v>
      </c>
      <c r="E950" s="1" t="s">
        <v>148</v>
      </c>
      <c r="F950" s="63"/>
      <c r="G950" s="66">
        <f t="shared" ref="G950:H950" si="462">G951</f>
        <v>2780</v>
      </c>
      <c r="H950" s="67">
        <f t="shared" si="462"/>
        <v>2780</v>
      </c>
    </row>
    <row r="951" spans="1:8" ht="37.5" x14ac:dyDescent="0.3">
      <c r="A951" s="5" t="s">
        <v>770</v>
      </c>
      <c r="B951" s="31" t="s">
        <v>662</v>
      </c>
      <c r="C951" s="4" t="s">
        <v>22</v>
      </c>
      <c r="D951" s="4" t="s">
        <v>7</v>
      </c>
      <c r="E951" s="1" t="s">
        <v>648</v>
      </c>
      <c r="F951" s="54"/>
      <c r="G951" s="66">
        <f t="shared" ref="G951:H951" si="463">SUM(G952)</f>
        <v>2780</v>
      </c>
      <c r="H951" s="67">
        <f t="shared" si="463"/>
        <v>2780</v>
      </c>
    </row>
    <row r="952" spans="1:8" ht="20.25" x14ac:dyDescent="0.3">
      <c r="A952" s="18" t="s">
        <v>71</v>
      </c>
      <c r="B952" s="31" t="s">
        <v>662</v>
      </c>
      <c r="C952" s="4" t="s">
        <v>22</v>
      </c>
      <c r="D952" s="4" t="s">
        <v>7</v>
      </c>
      <c r="E952" s="2" t="s">
        <v>648</v>
      </c>
      <c r="F952" s="54" t="s">
        <v>72</v>
      </c>
      <c r="G952" s="66">
        <v>2780</v>
      </c>
      <c r="H952" s="67">
        <v>2780</v>
      </c>
    </row>
    <row r="953" spans="1:8" ht="37.5" x14ac:dyDescent="0.3">
      <c r="A953" s="5" t="s">
        <v>153</v>
      </c>
      <c r="B953" s="31" t="s">
        <v>662</v>
      </c>
      <c r="C953" s="4" t="s">
        <v>22</v>
      </c>
      <c r="D953" s="4" t="s">
        <v>7</v>
      </c>
      <c r="E953" s="1" t="s">
        <v>556</v>
      </c>
      <c r="F953" s="54"/>
      <c r="G953" s="66">
        <f t="shared" ref="G953:H953" si="464">G954</f>
        <v>2531.9</v>
      </c>
      <c r="H953" s="67">
        <f t="shared" si="464"/>
        <v>2531.9</v>
      </c>
    </row>
    <row r="954" spans="1:8" ht="37.5" x14ac:dyDescent="0.3">
      <c r="A954" s="5" t="s">
        <v>557</v>
      </c>
      <c r="B954" s="31" t="s">
        <v>662</v>
      </c>
      <c r="C954" s="4" t="s">
        <v>22</v>
      </c>
      <c r="D954" s="4" t="s">
        <v>7</v>
      </c>
      <c r="E954" s="1" t="s">
        <v>558</v>
      </c>
      <c r="F954" s="63"/>
      <c r="G954" s="66">
        <f>SUM(G955:G955)</f>
        <v>2531.9</v>
      </c>
      <c r="H954" s="67">
        <f>SUM(H955:H955)</f>
        <v>2531.9</v>
      </c>
    </row>
    <row r="955" spans="1:8" ht="20.25" x14ac:dyDescent="0.3">
      <c r="A955" s="13" t="s">
        <v>102</v>
      </c>
      <c r="B955" s="31" t="s">
        <v>662</v>
      </c>
      <c r="C955" s="4" t="s">
        <v>22</v>
      </c>
      <c r="D955" s="10" t="s">
        <v>7</v>
      </c>
      <c r="E955" s="1" t="s">
        <v>558</v>
      </c>
      <c r="F955" s="63">
        <v>610</v>
      </c>
      <c r="G955" s="66">
        <v>2531.9</v>
      </c>
      <c r="H955" s="67">
        <v>2531.9</v>
      </c>
    </row>
    <row r="956" spans="1:8" ht="20.25" x14ac:dyDescent="0.3">
      <c r="A956" s="9" t="s">
        <v>309</v>
      </c>
      <c r="B956" s="31" t="s">
        <v>662</v>
      </c>
      <c r="C956" s="2" t="s">
        <v>119</v>
      </c>
      <c r="D956" s="2" t="s">
        <v>8</v>
      </c>
      <c r="E956" s="2"/>
      <c r="F956" s="54"/>
      <c r="G956" s="66">
        <f t="shared" ref="G956:H956" si="465">+G957</f>
        <v>3110</v>
      </c>
      <c r="H956" s="67">
        <f t="shared" si="465"/>
        <v>3110</v>
      </c>
    </row>
    <row r="957" spans="1:8" ht="20.25" x14ac:dyDescent="0.3">
      <c r="A957" s="9" t="s">
        <v>338</v>
      </c>
      <c r="B957" s="31" t="s">
        <v>662</v>
      </c>
      <c r="C957" s="2" t="s">
        <v>119</v>
      </c>
      <c r="D957" s="2" t="s">
        <v>114</v>
      </c>
      <c r="E957" s="2"/>
      <c r="F957" s="54"/>
      <c r="G957" s="66">
        <f t="shared" ref="G957:H959" si="466">+G958</f>
        <v>3110</v>
      </c>
      <c r="H957" s="67">
        <f t="shared" si="466"/>
        <v>3110</v>
      </c>
    </row>
    <row r="958" spans="1:8" ht="56.25" x14ac:dyDescent="0.3">
      <c r="A958" s="9" t="s">
        <v>651</v>
      </c>
      <c r="B958" s="31" t="s">
        <v>662</v>
      </c>
      <c r="C958" s="2" t="s">
        <v>119</v>
      </c>
      <c r="D958" s="2" t="s">
        <v>114</v>
      </c>
      <c r="E958" s="2" t="s">
        <v>161</v>
      </c>
      <c r="F958" s="54"/>
      <c r="G958" s="66">
        <f t="shared" si="466"/>
        <v>3110</v>
      </c>
      <c r="H958" s="67">
        <f t="shared" si="466"/>
        <v>3110</v>
      </c>
    </row>
    <row r="959" spans="1:8" ht="20.25" x14ac:dyDescent="0.3">
      <c r="A959" s="5" t="s">
        <v>81</v>
      </c>
      <c r="B959" s="31" t="s">
        <v>662</v>
      </c>
      <c r="C959" s="2" t="s">
        <v>119</v>
      </c>
      <c r="D959" s="2" t="s">
        <v>114</v>
      </c>
      <c r="E959" s="2" t="s">
        <v>652</v>
      </c>
      <c r="F959" s="54"/>
      <c r="G959" s="66">
        <f t="shared" si="466"/>
        <v>3110</v>
      </c>
      <c r="H959" s="67">
        <f t="shared" si="466"/>
        <v>3110</v>
      </c>
    </row>
    <row r="960" spans="1:8" ht="75" x14ac:dyDescent="0.3">
      <c r="A960" s="24" t="s">
        <v>653</v>
      </c>
      <c r="B960" s="31" t="s">
        <v>662</v>
      </c>
      <c r="C960" s="2" t="s">
        <v>119</v>
      </c>
      <c r="D960" s="2" t="s">
        <v>114</v>
      </c>
      <c r="E960" s="2" t="s">
        <v>654</v>
      </c>
      <c r="F960" s="54"/>
      <c r="G960" s="66">
        <f t="shared" ref="G960:H960" si="467">+G961+G962</f>
        <v>3110</v>
      </c>
      <c r="H960" s="67">
        <f t="shared" si="467"/>
        <v>3110</v>
      </c>
    </row>
    <row r="961" spans="1:8" ht="37.5" x14ac:dyDescent="0.3">
      <c r="A961" s="16" t="s">
        <v>28</v>
      </c>
      <c r="B961" s="31" t="s">
        <v>662</v>
      </c>
      <c r="C961" s="2" t="s">
        <v>119</v>
      </c>
      <c r="D961" s="2" t="s">
        <v>114</v>
      </c>
      <c r="E961" s="2" t="s">
        <v>654</v>
      </c>
      <c r="F961" s="54" t="s">
        <v>29</v>
      </c>
      <c r="G961" s="66">
        <v>110</v>
      </c>
      <c r="H961" s="67">
        <v>110</v>
      </c>
    </row>
    <row r="962" spans="1:8" ht="37.5" x14ac:dyDescent="0.3">
      <c r="A962" s="16" t="s">
        <v>277</v>
      </c>
      <c r="B962" s="31" t="s">
        <v>662</v>
      </c>
      <c r="C962" s="2" t="s">
        <v>119</v>
      </c>
      <c r="D962" s="2" t="s">
        <v>114</v>
      </c>
      <c r="E962" s="2" t="s">
        <v>654</v>
      </c>
      <c r="F962" s="54" t="s">
        <v>278</v>
      </c>
      <c r="G962" s="66">
        <v>3000</v>
      </c>
      <c r="H962" s="67">
        <v>3000</v>
      </c>
    </row>
    <row r="963" spans="1:8" ht="28.5" customHeight="1" thickBot="1" x14ac:dyDescent="0.35">
      <c r="A963" s="76" t="s">
        <v>759</v>
      </c>
      <c r="B963" s="32"/>
      <c r="C963" s="22"/>
      <c r="D963" s="22"/>
      <c r="E963" s="22"/>
      <c r="F963" s="77"/>
      <c r="G963" s="78">
        <v>41033.800000000003</v>
      </c>
      <c r="H963" s="79">
        <v>86423.5</v>
      </c>
    </row>
    <row r="964" spans="1:8" s="21" customFormat="1" ht="26.45" customHeight="1" thickBot="1" x14ac:dyDescent="0.35">
      <c r="A964" s="30" t="s">
        <v>767</v>
      </c>
      <c r="B964" s="33"/>
      <c r="C964" s="23"/>
      <c r="D964" s="23"/>
      <c r="E964" s="23"/>
      <c r="F964" s="80"/>
      <c r="G964" s="81">
        <f t="shared" ref="G964:H964" si="468">+G8+G35+G46+G358+G399+G549+G703+G928+G963</f>
        <v>2840382.1999999997</v>
      </c>
      <c r="H964" s="82">
        <f t="shared" si="468"/>
        <v>2903266.9999999995</v>
      </c>
    </row>
  </sheetData>
  <mergeCells count="11">
    <mergeCell ref="F1:H1"/>
    <mergeCell ref="F2:H2"/>
    <mergeCell ref="A4:H4"/>
    <mergeCell ref="F6:F7"/>
    <mergeCell ref="A6:A7"/>
    <mergeCell ref="B6:B7"/>
    <mergeCell ref="C6:C7"/>
    <mergeCell ref="D6:D7"/>
    <mergeCell ref="E6:E7"/>
    <mergeCell ref="G6:G7"/>
    <mergeCell ref="H6:H7"/>
  </mergeCells>
  <pageMargins left="0.51181102362204722" right="0.31496062992125984" top="0.35433070866141736" bottom="0.1574803149606299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2024-12-28T10:44:51Z</dcterms:modified>
</cp:coreProperties>
</file>