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6.99\документы\Осиева\2025\Уточнение\Март\Дума\"/>
    </mc:Choice>
  </mc:AlternateContent>
  <bookViews>
    <workbookView xWindow="0" yWindow="0" windowWidth="19440" windowHeight="11040"/>
  </bookViews>
  <sheets>
    <sheet name="2025 год" sheetId="52" r:id="rId1"/>
  </sheets>
  <definedNames>
    <definedName name="_xlnm._FilterDatabase" localSheetId="0" hidden="1">'2025 год'!$A$6:$F$1021</definedName>
    <definedName name="_xlnm.Print_Titles" localSheetId="0">'2025 год'!$5:$6</definedName>
    <definedName name="_xlnm.Print_Area" localSheetId="0">'2025 год'!$A$1:$F$1009</definedName>
  </definedNames>
  <calcPr calcId="152511" iterate="1"/>
</workbook>
</file>

<file path=xl/calcChain.xml><?xml version="1.0" encoding="utf-8"?>
<calcChain xmlns="http://schemas.openxmlformats.org/spreadsheetml/2006/main">
  <c r="F238" i="52" l="1"/>
  <c r="F561" i="52"/>
  <c r="F689" i="52"/>
  <c r="F698" i="52"/>
  <c r="F700" i="52"/>
  <c r="F753" i="52"/>
  <c r="F369" i="52" l="1"/>
  <c r="F974" i="52"/>
  <c r="F473" i="52" l="1"/>
  <c r="F169" i="52" l="1"/>
  <c r="F799" i="52"/>
  <c r="F798" i="52" s="1"/>
  <c r="F447" i="52" l="1"/>
  <c r="F250" i="52" l="1"/>
  <c r="F59" i="52" l="1"/>
  <c r="F644" i="52" l="1"/>
  <c r="F653" i="52"/>
  <c r="F477" i="52" l="1"/>
  <c r="F476" i="52" s="1"/>
  <c r="F475" i="52" s="1"/>
  <c r="F1000" i="52" l="1"/>
  <c r="F999" i="52" s="1"/>
  <c r="F984" i="52"/>
  <c r="F983" i="52" s="1"/>
  <c r="F982" i="52" s="1"/>
  <c r="F828" i="52"/>
  <c r="F827" i="52" s="1"/>
  <c r="F831" i="52"/>
  <c r="F830" i="52" s="1"/>
  <c r="F718" i="52"/>
  <c r="F717" i="52" s="1"/>
  <c r="F716" i="52" s="1"/>
  <c r="F715" i="52" s="1"/>
  <c r="F724" i="52"/>
  <c r="F450" i="52"/>
  <c r="F449" i="52" s="1"/>
  <c r="F445" i="52"/>
  <c r="F444" i="52" s="1"/>
  <c r="F443" i="52" l="1"/>
  <c r="F442" i="52" s="1"/>
  <c r="F826" i="52"/>
  <c r="F825" i="52" s="1"/>
  <c r="F998" i="52"/>
  <c r="F997" i="52" s="1"/>
  <c r="F981" i="52"/>
  <c r="F386" i="52"/>
  <c r="F385" i="52" s="1"/>
  <c r="F314" i="52"/>
  <c r="F313" i="52" s="1"/>
  <c r="F312" i="52" s="1"/>
  <c r="F311" i="52" s="1"/>
  <c r="F310" i="52" s="1"/>
  <c r="F941" i="52"/>
  <c r="F384" i="52" l="1"/>
  <c r="F383" i="52" s="1"/>
  <c r="F471" i="52"/>
  <c r="F285" i="52"/>
  <c r="F353" i="52"/>
  <c r="F871" i="52"/>
  <c r="F875" i="52"/>
  <c r="F873" i="52"/>
  <c r="F877" i="52"/>
  <c r="F470" i="52" l="1"/>
  <c r="F469" i="52" s="1"/>
  <c r="F468" i="52" s="1"/>
  <c r="F403" i="52"/>
  <c r="F405" i="52"/>
  <c r="F933" i="52" l="1"/>
  <c r="F932" i="52" s="1"/>
  <c r="F855" i="52" l="1"/>
  <c r="F854" i="52" s="1"/>
  <c r="F853" i="52" s="1"/>
  <c r="F852" i="52" s="1"/>
  <c r="F47" i="52"/>
  <c r="F46" i="52" s="1"/>
  <c r="F44" i="52"/>
  <c r="F26" i="52"/>
  <c r="F25" i="52" s="1"/>
  <c r="F907" i="52"/>
  <c r="F906" i="52" s="1"/>
  <c r="F905" i="52" s="1"/>
  <c r="F904" i="52" s="1"/>
  <c r="F673" i="52" l="1"/>
  <c r="F672" i="52" s="1"/>
  <c r="F391" i="52"/>
  <c r="F390" i="52" s="1"/>
  <c r="F389" i="52" s="1"/>
  <c r="F482" i="52"/>
  <c r="F481" i="52" s="1"/>
  <c r="F480" i="52" s="1"/>
  <c r="F479" i="52" s="1"/>
  <c r="F467" i="52" s="1"/>
  <c r="F190" i="52" l="1"/>
  <c r="F189" i="52" s="1"/>
  <c r="F188" i="52" s="1"/>
  <c r="F529" i="52"/>
  <c r="F580" i="52"/>
  <c r="F365" i="52"/>
  <c r="F367" i="52"/>
  <c r="F704" i="52" l="1"/>
  <c r="F703" i="52" s="1"/>
  <c r="F422" i="52" l="1"/>
  <c r="F29" i="52" l="1"/>
  <c r="F197" i="52"/>
  <c r="F253" i="52"/>
  <c r="F345" i="52"/>
  <c r="F426" i="52"/>
  <c r="F434" i="52"/>
  <c r="F436" i="52"/>
  <c r="F438" i="52"/>
  <c r="F622" i="52"/>
  <c r="F642" i="52"/>
  <c r="F641" i="52" s="1"/>
  <c r="F739" i="52"/>
  <c r="F775" i="52"/>
  <c r="F778" i="52"/>
  <c r="F780" i="52"/>
  <c r="F946" i="52"/>
  <c r="F953" i="52"/>
  <c r="F302" i="52" l="1"/>
  <c r="F784" i="52" l="1"/>
  <c r="F782" i="52"/>
  <c r="F415" i="52" l="1"/>
  <c r="F576" i="52"/>
  <c r="F572" i="52"/>
  <c r="F543" i="52"/>
  <c r="F548" i="52" l="1"/>
  <c r="F547" i="52" s="1"/>
  <c r="F413" i="52"/>
  <c r="F990" i="52" l="1"/>
  <c r="F989" i="52" s="1"/>
  <c r="F399" i="52" l="1"/>
  <c r="F567" i="52" l="1"/>
  <c r="F569" i="52"/>
  <c r="F378" i="52" l="1"/>
  <c r="F377" i="52" s="1"/>
  <c r="F655" i="52" l="1"/>
  <c r="F558" i="52" l="1"/>
  <c r="F588" i="52"/>
  <c r="F667" i="52"/>
  <c r="F196" i="52"/>
  <c r="F195" i="52" s="1"/>
  <c r="F194" i="52" s="1"/>
  <c r="F193" i="52" s="1"/>
  <c r="F192" i="52" s="1"/>
  <c r="F791" i="52"/>
  <c r="F130" i="52"/>
  <c r="F144" i="52"/>
  <c r="F536" i="52"/>
  <c r="F535" i="52" s="1"/>
  <c r="F563" i="52"/>
  <c r="F681" i="52"/>
  <c r="F789" i="52"/>
  <c r="F651" i="52"/>
  <c r="F225" i="52"/>
  <c r="F224" i="52" s="1"/>
  <c r="F232" i="52"/>
  <c r="F300" i="52"/>
  <c r="F308" i="52"/>
  <c r="F411" i="52"/>
  <c r="F410" i="52" s="1"/>
  <c r="F517" i="52"/>
  <c r="F516" i="52" s="1"/>
  <c r="F794" i="52"/>
  <c r="F929" i="52"/>
  <c r="F928" i="52" s="1"/>
  <c r="F927" i="52" s="1"/>
  <c r="F979" i="52"/>
  <c r="F978" i="52" s="1"/>
  <c r="F977" i="52" s="1"/>
  <c r="F995" i="52"/>
  <c r="F359" i="52"/>
  <c r="F358" i="52" s="1"/>
  <c r="F357" i="52" s="1"/>
  <c r="F356" i="52" s="1"/>
  <c r="F352" i="52"/>
  <c r="F351" i="52" s="1"/>
  <c r="F350" i="52" s="1"/>
  <c r="F374" i="52"/>
  <c r="F373" i="52" s="1"/>
  <c r="F787" i="52" l="1"/>
  <c r="F105" i="52"/>
  <c r="F20" i="52"/>
  <c r="F902" i="52"/>
  <c r="F901" i="52" s="1"/>
  <c r="F900" i="52" s="1"/>
  <c r="F899" i="52" s="1"/>
  <c r="F707" i="52"/>
  <c r="F706" i="52" s="1"/>
  <c r="F702" i="52" s="1"/>
  <c r="F154" i="52"/>
  <c r="F281" i="52"/>
  <c r="F259" i="52"/>
  <c r="F737" i="52"/>
  <c r="F579" i="52"/>
  <c r="F520" i="52"/>
  <c r="F665" i="52"/>
  <c r="F664" i="52" s="1"/>
  <c r="F663" i="52" s="1"/>
  <c r="F186" i="52"/>
  <c r="F811" i="52"/>
  <c r="F810" i="52" s="1"/>
  <c r="F837" i="52"/>
  <c r="F679" i="52"/>
  <c r="F595" i="52"/>
  <c r="F594" i="52" s="1"/>
  <c r="F243" i="52"/>
  <c r="F323" i="52"/>
  <c r="F41" i="52"/>
  <c r="F510" i="52"/>
  <c r="F509" i="52" s="1"/>
  <c r="F329" i="52"/>
  <c r="F545" i="52"/>
  <c r="F264" i="52"/>
  <c r="F501" i="52"/>
  <c r="F621" i="52"/>
  <c r="F440" i="52"/>
  <c r="F629" i="52"/>
  <c r="F628" i="52" s="1"/>
  <c r="F528" i="52"/>
  <c r="F527" i="52" s="1"/>
  <c r="F526" i="52" s="1"/>
  <c r="F204" i="52"/>
  <c r="F203" i="52" s="1"/>
  <c r="F202" i="52" s="1"/>
  <c r="F327" i="52"/>
  <c r="F896" i="52"/>
  <c r="F895" i="52" s="1"/>
  <c r="F894" i="52" s="1"/>
  <c r="F178" i="52"/>
  <c r="F149" i="52"/>
  <c r="F173" i="52"/>
  <c r="F970" i="52"/>
  <c r="F659" i="52"/>
  <c r="F649" i="52"/>
  <c r="F591" i="52"/>
  <c r="F590" i="52" s="1"/>
  <c r="F522" i="52"/>
  <c r="F807" i="52"/>
  <c r="F734" i="52"/>
  <c r="F730" i="52"/>
  <c r="F634" i="52"/>
  <c r="F119" i="52"/>
  <c r="F884" i="52"/>
  <c r="F883" i="52" s="1"/>
  <c r="F882" i="52" s="1"/>
  <c r="F881" i="52" s="1"/>
  <c r="F880" i="52" s="1"/>
  <c r="F676" i="52"/>
  <c r="F675" i="52" s="1"/>
  <c r="F539" i="52"/>
  <c r="F408" i="52"/>
  <c r="F407" i="52" s="1"/>
  <c r="F236" i="52"/>
  <c r="F241" i="52"/>
  <c r="F972" i="52"/>
  <c r="F726" i="52"/>
  <c r="F723" i="52" s="1"/>
  <c r="F722" i="52" s="1"/>
  <c r="F418" i="52"/>
  <c r="F565" i="52"/>
  <c r="F560" i="52" s="1"/>
  <c r="F463" i="52"/>
  <c r="F181" i="52"/>
  <c r="F112" i="52"/>
  <c r="F272" i="52"/>
  <c r="F271" i="52" s="1"/>
  <c r="F270" i="52" s="1"/>
  <c r="F269" i="52" s="1"/>
  <c r="F268" i="52" s="1"/>
  <c r="F219" i="52"/>
  <c r="F218" i="52" s="1"/>
  <c r="F208" i="52"/>
  <c r="F207" i="52" s="1"/>
  <c r="F206" i="52" s="1"/>
  <c r="F79" i="52"/>
  <c r="F78" i="52" s="1"/>
  <c r="F632" i="52"/>
  <c r="F803" i="52"/>
  <c r="F605" i="52"/>
  <c r="F604" i="52" s="1"/>
  <c r="F850" i="52"/>
  <c r="F625" i="52"/>
  <c r="F624" i="52" s="1"/>
  <c r="F456" i="52"/>
  <c r="F745" i="52"/>
  <c r="F696" i="52"/>
  <c r="F541" i="52"/>
  <c r="F234" i="52"/>
  <c r="F816" i="52"/>
  <c r="F430" i="52"/>
  <c r="F338" i="52"/>
  <c r="F123" i="52"/>
  <c r="F993" i="52"/>
  <c r="F992" i="52" s="1"/>
  <c r="F805" i="52"/>
  <c r="F692" i="52"/>
  <c r="F843" i="52"/>
  <c r="F842" i="52" s="1"/>
  <c r="F574" i="52"/>
  <c r="F571" i="52" s="1"/>
  <c r="F461" i="52"/>
  <c r="F551" i="52"/>
  <c r="F488" i="52"/>
  <c r="F487" i="52" s="1"/>
  <c r="F486" i="52" s="1"/>
  <c r="F485" i="52" s="1"/>
  <c r="F484" i="52" s="1"/>
  <c r="F266" i="52"/>
  <c r="F158" i="52"/>
  <c r="F228" i="52"/>
  <c r="F227" i="52" s="1"/>
  <c r="F223" i="52" s="1"/>
  <c r="F213" i="52"/>
  <c r="F99" i="52"/>
  <c r="F32" i="52"/>
  <c r="F952" i="52"/>
  <c r="F951" i="52" s="1"/>
  <c r="F371" i="52"/>
  <c r="F364" i="52" s="1"/>
  <c r="F363" i="52" s="1"/>
  <c r="F553" i="52"/>
  <c r="F262" i="52"/>
  <c r="F183" i="52"/>
  <c r="F156" i="52"/>
  <c r="F11" i="52"/>
  <c r="F343" i="52"/>
  <c r="F584" i="52"/>
  <c r="F945" i="52"/>
  <c r="F944" i="52" s="1"/>
  <c r="F943" i="52" s="1"/>
  <c r="F291" i="52"/>
  <c r="F758" i="52"/>
  <c r="F757" i="52" s="1"/>
  <c r="F756" i="52" s="1"/>
  <c r="F755" i="52" s="1"/>
  <c r="F325" i="52"/>
  <c r="F298" i="52"/>
  <c r="F297" i="52" s="1"/>
  <c r="F279" i="52"/>
  <c r="F63" i="52"/>
  <c r="F73" i="52"/>
  <c r="F72" i="52" s="1"/>
  <c r="F71" i="52" s="1"/>
  <c r="F17" i="52"/>
  <c r="F823" i="52"/>
  <c r="F822" i="52" s="1"/>
  <c r="F821" i="52" s="1"/>
  <c r="F820" i="52" s="1"/>
  <c r="F216" i="52"/>
  <c r="F818" i="52"/>
  <c r="F768" i="52"/>
  <c r="F767" i="52" s="1"/>
  <c r="F766" i="52" s="1"/>
  <c r="F765" i="52" s="1"/>
  <c r="F611" i="52"/>
  <c r="F610" i="52" s="1"/>
  <c r="F609" i="52" s="1"/>
  <c r="F608" i="52" s="1"/>
  <c r="F147" i="52"/>
  <c r="F964" i="52"/>
  <c r="F963" i="52" s="1"/>
  <c r="F962" i="52" s="1"/>
  <c r="F961" i="52" s="1"/>
  <c r="F647" i="52"/>
  <c r="F602" i="52"/>
  <c r="F646" i="52" l="1"/>
  <c r="F640" i="52" s="1"/>
  <c r="F153" i="52"/>
  <c r="F152" i="52" s="1"/>
  <c r="F151" i="52" s="1"/>
  <c r="F212" i="52"/>
  <c r="F211" i="52" s="1"/>
  <c r="F201" i="52" s="1"/>
  <c r="F200" i="52" s="1"/>
  <c r="F550" i="52"/>
  <c r="F538" i="52"/>
  <c r="F620" i="52"/>
  <c r="F870" i="52"/>
  <c r="F802" i="52"/>
  <c r="F801" i="52" s="1"/>
  <c r="F988" i="52"/>
  <c r="F987" i="52" s="1"/>
  <c r="F986" i="52" s="1"/>
  <c r="F10" i="52"/>
  <c r="F9" i="52" s="1"/>
  <c r="F8" i="52" s="1"/>
  <c r="F240" i="52"/>
  <c r="F16" i="52"/>
  <c r="F15" i="52" s="1"/>
  <c r="F14" i="52" s="1"/>
  <c r="F13" i="52" s="1"/>
  <c r="F143" i="52"/>
  <c r="F142" i="52" s="1"/>
  <c r="F141" i="52" s="1"/>
  <c r="F168" i="52"/>
  <c r="F729" i="52"/>
  <c r="F258" i="52"/>
  <c r="F257" i="52" s="1"/>
  <c r="F256" i="52" s="1"/>
  <c r="F255" i="52" s="1"/>
  <c r="F1007" i="52"/>
  <c r="F1006" i="52" s="1"/>
  <c r="F1005" i="52" s="1"/>
  <c r="F1004" i="52" s="1"/>
  <c r="F1003" i="52" s="1"/>
  <c r="F1002" i="52" s="1"/>
  <c r="F913" i="52"/>
  <c r="F912" i="52" s="1"/>
  <c r="F911" i="52" s="1"/>
  <c r="F910" i="52" s="1"/>
  <c r="F53" i="52"/>
  <c r="F52" i="52" s="1"/>
  <c r="F51" i="52" s="1"/>
  <c r="F50" i="52" s="1"/>
  <c r="F49" i="52" s="1"/>
  <c r="F84" i="52"/>
  <c r="F68" i="52"/>
  <c r="F598" i="52"/>
  <c r="F82" i="52"/>
  <c r="F925" i="52"/>
  <c r="F924" i="52" s="1"/>
  <c r="F923" i="52" s="1"/>
  <c r="F922" i="52" s="1"/>
  <c r="F139" i="52"/>
  <c r="F695" i="52"/>
  <c r="F694" i="52" s="1"/>
  <c r="F115" i="52"/>
  <c r="F840" i="52"/>
  <c r="F836" i="52" s="1"/>
  <c r="F835" i="52" s="1"/>
  <c r="F834" i="52" s="1"/>
  <c r="F163" i="52"/>
  <c r="F88" i="52"/>
  <c r="F688" i="52"/>
  <c r="F687" i="52" s="1"/>
  <c r="F331" i="52"/>
  <c r="F322" i="52" s="1"/>
  <c r="F957" i="52"/>
  <c r="F956" i="52" s="1"/>
  <c r="F341" i="52"/>
  <c r="F165" i="52"/>
  <c r="F458" i="52"/>
  <c r="F455" i="52" s="1"/>
  <c r="F454" i="52" s="1"/>
  <c r="F453" i="52" s="1"/>
  <c r="F452" i="52" s="1"/>
  <c r="F283" i="52"/>
  <c r="F278" i="52" s="1"/>
  <c r="F600" i="52"/>
  <c r="F969" i="52"/>
  <c r="F968" i="52" s="1"/>
  <c r="F967" i="52" s="1"/>
  <c r="F966" i="52" s="1"/>
  <c r="F397" i="52"/>
  <c r="F959" i="52"/>
  <c r="F848" i="52"/>
  <c r="F847" i="52" s="1"/>
  <c r="F846" i="52" s="1"/>
  <c r="F845" i="52" s="1"/>
  <c r="F862" i="52"/>
  <c r="F861" i="52" s="1"/>
  <c r="F135" i="52"/>
  <c r="F249" i="52"/>
  <c r="F248" i="52" s="1"/>
  <c r="F247" i="52" s="1"/>
  <c r="F246" i="52" s="1"/>
  <c r="F66" i="52"/>
  <c r="F125" i="52"/>
  <c r="F503" i="52"/>
  <c r="F500" i="52" s="1"/>
  <c r="F231" i="52"/>
  <c r="F751" i="52"/>
  <c r="F777" i="52"/>
  <c r="F774" i="52" s="1"/>
  <c r="F868" i="52"/>
  <c r="F867" i="52" s="1"/>
  <c r="F335" i="52"/>
  <c r="F747" i="52"/>
  <c r="F121" i="52"/>
  <c r="F93" i="52"/>
  <c r="F494" i="52"/>
  <c r="F493" i="52" s="1"/>
  <c r="F492" i="52" s="1"/>
  <c r="F491" i="52" s="1"/>
  <c r="F490" i="52" s="1"/>
  <c r="F466" i="52" s="1"/>
  <c r="F289" i="52"/>
  <c r="F288" i="52" s="1"/>
  <c r="F110" i="52"/>
  <c r="F104" i="52" s="1"/>
  <c r="F401" i="52"/>
  <c r="F513" i="52"/>
  <c r="F512" i="52" s="1"/>
  <c r="F508" i="52" s="1"/>
  <c r="F556" i="52"/>
  <c r="F555" i="52" s="1"/>
  <c r="F36" i="52"/>
  <c r="F97" i="52"/>
  <c r="F814" i="52"/>
  <c r="F813" i="52" s="1"/>
  <c r="F809" i="52" s="1"/>
  <c r="F90" i="52"/>
  <c r="F713" i="52"/>
  <c r="F712" i="52" s="1"/>
  <c r="F711" i="52" s="1"/>
  <c r="F710" i="52" s="1"/>
  <c r="F38" i="52"/>
  <c r="F320" i="52"/>
  <c r="F319" i="52" s="1"/>
  <c r="F381" i="52"/>
  <c r="F380" i="52" s="1"/>
  <c r="F376" i="52" s="1"/>
  <c r="F763" i="52"/>
  <c r="F762" i="52" s="1"/>
  <c r="F761" i="52" s="1"/>
  <c r="F760" i="52" s="1"/>
  <c r="F891" i="52"/>
  <c r="F890" i="52" s="1"/>
  <c r="F889" i="52" s="1"/>
  <c r="F888" i="52" s="1"/>
  <c r="F176" i="52"/>
  <c r="F175" i="52" s="1"/>
  <c r="F637" i="52"/>
  <c r="F631" i="52" s="1"/>
  <c r="F627" i="52" s="1"/>
  <c r="F432" i="52"/>
  <c r="F420" i="52"/>
  <c r="F417" i="52" s="1"/>
  <c r="F919" i="52"/>
  <c r="F918" i="52" s="1"/>
  <c r="F917" i="52" s="1"/>
  <c r="F916" i="52" s="1"/>
  <c r="F661" i="52"/>
  <c r="F658" i="52" s="1"/>
  <c r="F657" i="52" s="1"/>
  <c r="F128" i="52"/>
  <c r="F127" i="52" s="1"/>
  <c r="F685" i="52"/>
  <c r="F586" i="52"/>
  <c r="F583" i="52" s="1"/>
  <c r="F578" i="52" s="1"/>
  <c r="F749" i="52"/>
  <c r="F796" i="52"/>
  <c r="F793" i="52" s="1"/>
  <c r="F786" i="52" s="1"/>
  <c r="F742" i="52"/>
  <c r="F506" i="52"/>
  <c r="F505" i="52" s="1"/>
  <c r="F616" i="52"/>
  <c r="F615" i="52" s="1"/>
  <c r="F614" i="52" s="1"/>
  <c r="F613" i="52" s="1"/>
  <c r="F683" i="52"/>
  <c r="F524" i="52"/>
  <c r="F519" i="52" s="1"/>
  <c r="F515" i="52" s="1"/>
  <c r="F939" i="52"/>
  <c r="F938" i="52" s="1"/>
  <c r="F305" i="52"/>
  <c r="F304" i="52" s="1"/>
  <c r="F773" i="52" l="1"/>
  <c r="F396" i="52"/>
  <c r="F833" i="52"/>
  <c r="F887" i="52"/>
  <c r="F28" i="52"/>
  <c r="F24" i="52" s="1"/>
  <c r="F114" i="52"/>
  <c r="F103" i="52" s="1"/>
  <c r="F102" i="52" s="1"/>
  <c r="F162" i="52"/>
  <c r="F161" i="52" s="1"/>
  <c r="F349" i="52"/>
  <c r="F362" i="52"/>
  <c r="F361" i="52" s="1"/>
  <c r="F597" i="52"/>
  <c r="F593" i="52" s="1"/>
  <c r="F865" i="52"/>
  <c r="F866" i="52"/>
  <c r="F534" i="52"/>
  <c r="F287" i="52"/>
  <c r="F230" i="52"/>
  <c r="F222" i="52" s="1"/>
  <c r="F221" i="52" s="1"/>
  <c r="F199" i="52" s="1"/>
  <c r="F619" i="52"/>
  <c r="F167" i="52"/>
  <c r="F81" i="52"/>
  <c r="F77" i="52" s="1"/>
  <c r="F318" i="52"/>
  <c r="F58" i="52"/>
  <c r="F57" i="52" s="1"/>
  <c r="F499" i="52"/>
  <c r="F498" i="52" s="1"/>
  <c r="F497" i="52" s="1"/>
  <c r="F678" i="52"/>
  <c r="F736" i="52"/>
  <c r="F277" i="52"/>
  <c r="F92" i="52"/>
  <c r="F428" i="52"/>
  <c r="F134" i="52"/>
  <c r="F133" i="52" s="1"/>
  <c r="F132" i="52" s="1"/>
  <c r="F955" i="52"/>
  <c r="F87" i="52"/>
  <c r="F936" i="52"/>
  <c r="F935" i="52" s="1"/>
  <c r="F937" i="52"/>
  <c r="F744" i="52"/>
  <c r="F334" i="52"/>
  <c r="F333" i="52" s="1"/>
  <c r="F639" i="52"/>
  <c r="F296" i="52"/>
  <c r="F295" i="52" s="1"/>
  <c r="F294" i="52" s="1"/>
  <c r="F859" i="52"/>
  <c r="F858" i="52" s="1"/>
  <c r="F860" i="52"/>
  <c r="F879" i="52" l="1"/>
  <c r="F671" i="52"/>
  <c r="F670" i="52" s="1"/>
  <c r="F669" i="52" s="1"/>
  <c r="F160" i="52"/>
  <c r="F23" i="52"/>
  <c r="F22" i="52" s="1"/>
  <c r="F425" i="52"/>
  <c r="F424" i="52" s="1"/>
  <c r="F395" i="52"/>
  <c r="F950" i="52"/>
  <c r="F949" i="52" s="1"/>
  <c r="F948" i="52" s="1"/>
  <c r="F276" i="52"/>
  <c r="F275" i="52" s="1"/>
  <c r="F618" i="52"/>
  <c r="F317" i="52"/>
  <c r="F316" i="52" s="1"/>
  <c r="F772" i="52"/>
  <c r="F56" i="52"/>
  <c r="F55" i="52" s="1"/>
  <c r="F533" i="52"/>
  <c r="F532" i="52" s="1"/>
  <c r="F864" i="52"/>
  <c r="F857" i="52" s="1"/>
  <c r="F728" i="52"/>
  <c r="F721" i="52" s="1"/>
  <c r="F720" i="52" s="1"/>
  <c r="F86" i="52"/>
  <c r="F76" i="52" s="1"/>
  <c r="F771" i="52" l="1"/>
  <c r="F245" i="52"/>
  <c r="F75" i="52"/>
  <c r="F7" i="52" s="1"/>
  <c r="F394" i="52"/>
  <c r="F393" i="52" s="1"/>
  <c r="F770" i="52"/>
  <c r="F496" i="52"/>
  <c r="F348" i="52" l="1"/>
  <c r="F1009" i="52" s="1"/>
</calcChain>
</file>

<file path=xl/sharedStrings.xml><?xml version="1.0" encoding="utf-8"?>
<sst xmlns="http://schemas.openxmlformats.org/spreadsheetml/2006/main" count="4352" uniqueCount="759">
  <si>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</si>
  <si>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</si>
  <si>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</si>
  <si>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</si>
  <si>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</si>
  <si>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</si>
  <si>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</si>
  <si>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</si>
  <si>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</si>
  <si>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</si>
  <si>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</si>
  <si>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</si>
  <si>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</si>
  <si>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</si>
  <si>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</si>
  <si>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</si>
  <si>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</si>
  <si>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</si>
  <si>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</si>
  <si>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</si>
  <si>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</si>
  <si>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</si>
  <si>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</si>
  <si>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</si>
  <si>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</si>
  <si>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</si>
  <si>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</si>
  <si>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</si>
  <si>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</si>
  <si>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</si>
  <si>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</si>
  <si>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</si>
  <si>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</si>
  <si>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</si>
  <si>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</si>
  <si>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</si>
  <si>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</si>
  <si>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</si>
  <si>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</si>
  <si>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</si>
  <si>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</si>
  <si>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</si>
  <si>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</si>
  <si>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</si>
  <si>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</si>
  <si>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</si>
  <si>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</si>
  <si>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</si>
  <si>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</si>
  <si>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</si>
  <si>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</si>
  <si>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</si>
  <si>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</si>
  <si>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</si>
  <si>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</si>
  <si>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</si>
  <si>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</si>
  <si>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</si>
  <si>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</si>
  <si>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</si>
  <si>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</si>
  <si>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</si>
  <si>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</si>
  <si>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</si>
  <si>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</si>
  <si>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</si>
  <si>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</si>
  <si>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</si>
  <si>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</si>
  <si>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</si>
  <si>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</si>
  <si>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</si>
  <si>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</si>
  <si>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</si>
  <si>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Проведение мероприятий по описанию границ населенных пунктов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</si>
  <si>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</si>
  <si>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</si>
  <si>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</si>
  <si>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</si>
  <si>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</si>
  <si>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</si>
  <si>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</si>
  <si>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</si>
  <si>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</si>
  <si>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</si>
  <si>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</si>
  <si>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</si>
  <si>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</si>
  <si>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</si>
  <si>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</si>
  <si>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</si>
  <si>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</si>
  <si>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</si>
  <si>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</si>
  <si>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</si>
  <si>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</si>
  <si>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</si>
  <si>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</si>
  <si>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</si>
  <si>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</si>
  <si>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</si>
  <si>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</si>
  <si>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</si>
  <si>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</si>
  <si>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</si>
  <si>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>Водное хозяйство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</si>
  <si>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</si>
  <si>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</si>
  <si>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</si>
  <si>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</si>
  <si>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</si>
  <si>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>Возмещение убытков по перевозке пассажиров автомобильным транспортом по социально-значимым маршрутам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</si>
  <si>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</si>
  <si>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</si>
  <si>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</si>
  <si>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</si>
  <si>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</si>
  <si>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</si>
  <si>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</si>
  <si>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</si>
  <si>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</si>
  <si>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</si>
  <si>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</si>
  <si>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</si>
  <si>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</si>
  <si>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</si>
  <si>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</si>
  <si>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</si>
  <si>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</si>
  <si>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</si>
  <si>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</si>
  <si>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</si>
  <si>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</si>
  <si>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</si>
  <si>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</si>
  <si>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</si>
  <si>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</si>
  <si>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</si>
  <si>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</si>
  <si>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</si>
  <si>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</si>
  <si>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</si>
  <si>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</si>
  <si>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</si>
  <si>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</si>
  <si>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Коммунальное хозяйство</t>
  </si>
  <si>
    <t>Капитальный ремонт и ремонт объектов коммунальной инфраструктуры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</si>
  <si>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</si>
  <si>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</si>
  <si>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</si>
  <si>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</si>
  <si>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</si>
  <si>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</si>
  <si>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</si>
  <si>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</si>
  <si>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</si>
  <si>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</si>
  <si>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</si>
  <si>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</si>
  <si>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</si>
  <si>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</si>
  <si>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</si>
  <si>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</si>
  <si>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</si>
  <si>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</si>
  <si>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</si>
  <si>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</si>
  <si>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</si>
  <si>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</si>
  <si>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</si>
  <si>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01 1 20 00000</t>
  </si>
  <si>
    <t>Приобретение мебели, оборудования</t>
  </si>
  <si>
    <t>01 1 20 74070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</si>
  <si>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</si>
  <si>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</si>
  <si>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</si>
  <si>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</si>
  <si>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</si>
  <si>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</si>
  <si>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01 2 00 00000</t>
  </si>
  <si>
    <t>01 2 10 00000</t>
  </si>
  <si>
    <t>01 2 10 00001</t>
  </si>
  <si>
    <t>01 2 20 00000</t>
  </si>
  <si>
    <t>01 2 20 00001</t>
  </si>
  <si>
    <t>01 2 30 00000</t>
  </si>
  <si>
    <t>01 2 30 00001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</si>
  <si>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</si>
  <si>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</si>
  <si>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</si>
  <si>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</si>
  <si>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</si>
  <si>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</si>
  <si>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</si>
  <si>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</si>
  <si>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</si>
  <si>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</si>
  <si>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</si>
  <si>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</si>
  <si>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</si>
  <si>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</si>
  <si>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</si>
  <si>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</si>
  <si>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</si>
  <si>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</si>
  <si>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</si>
  <si>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</si>
  <si>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</si>
  <si>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</si>
  <si>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</si>
  <si>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</si>
  <si>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</si>
  <si>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</si>
  <si>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</si>
  <si>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</si>
  <si>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</si>
  <si>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</si>
  <si>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</si>
  <si>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</si>
  <si>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</si>
  <si>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</si>
  <si>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</si>
  <si>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</si>
  <si>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</si>
  <si>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</si>
  <si>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</si>
  <si>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</si>
  <si>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</si>
  <si>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</si>
  <si>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</si>
  <si>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02 1 10 00000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</si>
  <si>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</si>
  <si>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</si>
  <si>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</si>
  <si>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</si>
  <si>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</si>
  <si>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</si>
  <si>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</si>
  <si>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</si>
  <si>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</si>
  <si>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</si>
  <si>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</si>
  <si>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</si>
  <si>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</si>
  <si>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</si>
  <si>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</si>
  <si>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</si>
  <si>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</si>
  <si>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</si>
  <si>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</si>
  <si>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</si>
  <si>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</si>
  <si>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</si>
  <si>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</si>
  <si>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</si>
  <si>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</si>
  <si>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</si>
  <si>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</si>
  <si>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</si>
  <si>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</si>
  <si>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17 3 60 00000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</si>
  <si>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</si>
  <si>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</si>
  <si>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</si>
  <si>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</si>
  <si>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</si>
  <si>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</si>
  <si>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</si>
  <si>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</si>
  <si>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</si>
  <si>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</si>
  <si>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</si>
  <si>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</si>
  <si>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</si>
  <si>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</si>
  <si>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</si>
  <si>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</si>
  <si>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Проведение ремонтов учреждений физической культуры и спорта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</si>
  <si>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</si>
  <si>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</si>
  <si>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</si>
  <si>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</si>
  <si>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</si>
  <si>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</si>
  <si>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Предоставление субсидий на улучшение жилищных условий граждан, проживающих на сельских территориях 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</si>
  <si>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</si>
  <si>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</si>
  <si>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</si>
  <si>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</si>
  <si>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</si>
  <si>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</si>
  <si>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</si>
  <si>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</si>
  <si>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</si>
  <si>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</si>
  <si>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</si>
  <si>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</si>
  <si>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01 1 20 S1180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</si>
  <si>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</si>
  <si>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</si>
  <si>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</si>
  <si>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</si>
  <si>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</si>
  <si>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</si>
  <si>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</si>
  <si>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</si>
  <si>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</si>
  <si>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</si>
  <si>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</si>
  <si>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</si>
  <si>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</si>
  <si>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</si>
  <si>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</si>
  <si>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</si>
  <si>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02 1 20 00001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</si>
  <si>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</si>
  <si>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</si>
  <si>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</si>
  <si>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</si>
  <si>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</si>
  <si>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</si>
  <si>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17 1 10 S1553</t>
  </si>
  <si>
    <t>Обустройство детских и спортивных площадок</t>
  </si>
  <si>
    <t>Возмещение части затрат на приобретение мобильных пунктов быстрого питания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</si>
  <si>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</si>
  <si>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</si>
  <si>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</si>
  <si>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</si>
  <si>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</si>
  <si>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</si>
  <si>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</si>
  <si>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</si>
  <si>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</si>
  <si>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</si>
  <si>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</si>
  <si>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</si>
  <si>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</si>
  <si>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</si>
  <si>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</si>
  <si>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</si>
  <si>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</si>
  <si>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</si>
  <si>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</si>
  <si>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</si>
  <si>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</si>
  <si>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</si>
  <si>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</si>
  <si>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</si>
  <si>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</si>
  <si>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</si>
  <si>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</si>
  <si>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</si>
  <si>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</si>
  <si>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</si>
  <si>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</si>
  <si>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</si>
  <si>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</si>
  <si>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</si>
  <si>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</si>
  <si>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</si>
  <si>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</si>
  <si>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</si>
  <si>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</si>
  <si>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</si>
  <si>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</si>
  <si>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</si>
  <si>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</si>
  <si>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</si>
  <si>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</si>
  <si>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</si>
  <si>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</si>
  <si>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</si>
  <si>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</si>
  <si>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</si>
  <si>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</si>
  <si>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</si>
  <si>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</si>
  <si>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</si>
  <si>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</si>
  <si>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</si>
  <si>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</si>
  <si>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</si>
  <si>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</si>
  <si>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</si>
  <si>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</si>
  <si>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</si>
  <si>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02 1 20 00004</t>
  </si>
  <si>
    <t>Пошив и приобретение сценических костюмов, обуви для хореографических и фольклорных коллективов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</si>
  <si>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</si>
  <si>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</si>
  <si>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</si>
  <si>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</si>
  <si>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</si>
  <si>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</si>
  <si>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</si>
  <si>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</si>
  <si>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</si>
  <si>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</si>
  <si>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</si>
  <si>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02 1 20 L5170</t>
  </si>
  <si>
    <t>Создание новых постановок и улучшение технического оснащения театров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</si>
  <si>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</si>
  <si>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</si>
  <si>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</si>
  <si>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</si>
  <si>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</si>
  <si>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</si>
  <si>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</si>
  <si>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</si>
  <si>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</si>
  <si>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</si>
  <si>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</si>
  <si>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</si>
  <si>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</si>
  <si>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</si>
  <si>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>Реализация мероприятий по стимулированию создания рабочих мест для инвалидов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</si>
  <si>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</si>
  <si>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</si>
  <si>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</si>
  <si>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</si>
  <si>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</si>
  <si>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</si>
  <si>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</si>
  <si>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</si>
  <si>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</si>
  <si>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</si>
  <si>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</si>
  <si>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</si>
  <si>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</si>
  <si>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</si>
  <si>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</si>
  <si>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</si>
  <si>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</si>
  <si>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</si>
  <si>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</si>
  <si>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</si>
  <si>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</si>
  <si>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</si>
  <si>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</si>
  <si>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</si>
  <si>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</si>
  <si>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</si>
  <si>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</si>
  <si>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</si>
  <si>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 xml:space="preserve">Мероприятия по обеспечению безопасности образовательного процесса 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</si>
  <si>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</si>
  <si>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</si>
  <si>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</si>
  <si>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</si>
  <si>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</si>
  <si>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</si>
  <si>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</si>
  <si>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</si>
  <si>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</si>
  <si>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</si>
  <si>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</si>
  <si>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</si>
  <si>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</si>
  <si>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</si>
  <si>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</si>
  <si>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</si>
  <si>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</si>
  <si>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</si>
  <si>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</si>
  <si>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</si>
  <si>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</si>
  <si>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</si>
  <si>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</si>
  <si>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12 2 10 00001</t>
  </si>
  <si>
    <t>12 2 10 00000</t>
  </si>
  <si>
    <t>12 2 00 00000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</si>
  <si>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</si>
  <si>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</si>
  <si>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</si>
  <si>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</si>
  <si>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</si>
  <si>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</si>
  <si>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</si>
  <si>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</si>
  <si>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</si>
  <si>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</si>
  <si>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</si>
  <si>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</si>
  <si>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</si>
  <si>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</si>
  <si>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</si>
  <si>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</si>
  <si>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</si>
  <si>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07 1 30 00000</t>
  </si>
  <si>
    <t>Проведение мероприятий по антитеррористической защищенности мест массового пребывания людей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</si>
  <si>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</si>
  <si>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</si>
  <si>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</si>
  <si>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</si>
  <si>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</si>
  <si>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</si>
  <si>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</si>
  <si>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</si>
  <si>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</si>
  <si>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</si>
  <si>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</si>
  <si>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</si>
  <si>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</si>
  <si>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Муниципальная программа «Развитие жилищно-коммунального хозяйства Великоустюгского муниципального округа »</t>
  </si>
  <si>
    <t>17 1 10 S3350</t>
  </si>
  <si>
    <t>17 1 40 00000</t>
  </si>
  <si>
    <t>Организация и проведение конкурса по благоустройству</t>
  </si>
  <si>
    <t>17 1 40 00004</t>
  </si>
  <si>
    <t>17 1 80 00000</t>
  </si>
  <si>
    <t>Обустройство контейнерных площадок</t>
  </si>
  <si>
    <t>17 1 80 S1100</t>
  </si>
  <si>
    <t>Обустройство мест захоронения</t>
  </si>
  <si>
    <t>17 1 80 S1555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</si>
  <si>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</si>
  <si>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</si>
  <si>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</si>
  <si>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Мероприятия по цифровизации городского хозяйства</t>
  </si>
  <si>
    <t>17 1 И4 55552</t>
  </si>
  <si>
    <t>17 1 И4 55553</t>
  </si>
  <si>
    <t>17 3 80 00000</t>
  </si>
  <si>
    <t>17 3 80 00001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</si>
  <si>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</si>
  <si>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</si>
  <si>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</si>
  <si>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</si>
  <si>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</si>
  <si>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</si>
  <si>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</si>
  <si>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Строительство (реконструкция) объектов коммунальной инфраструктуры</t>
  </si>
  <si>
    <t>17 1 10 00002</t>
  </si>
  <si>
    <t>17 1 10 S3120</t>
  </si>
  <si>
    <t xml:space="preserve"> 17 3 00 00000</t>
  </si>
  <si>
    <t>17 3 40 00000</t>
  </si>
  <si>
    <t>17 3 10 00002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</si>
  <si>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</si>
  <si>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</si>
  <si>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</si>
  <si>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</si>
  <si>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</si>
  <si>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</si>
  <si>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</si>
  <si>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</si>
  <si>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</si>
  <si>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</si>
  <si>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</si>
  <si>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</si>
  <si>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15 1 40 00000</t>
  </si>
  <si>
    <t>15 1 40 10001</t>
  </si>
  <si>
    <t>15 1 40 S1300</t>
  </si>
  <si>
    <t>15 1 40 S1370</t>
  </si>
  <si>
    <t>15 3 00 00000</t>
  </si>
  <si>
    <t>15 3 40 00000</t>
  </si>
  <si>
    <t>15 3 40 10002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</si>
  <si>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</si>
  <si>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</si>
  <si>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</si>
  <si>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</si>
  <si>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26 3 00 00000</t>
  </si>
  <si>
    <t>26 3 40 00000</t>
  </si>
  <si>
    <t>26 3 40 72110</t>
  </si>
  <si>
    <t>26 3 40 72230</t>
  </si>
  <si>
    <t>07 1 30 S1130</t>
  </si>
  <si>
    <t>26 1 00 00000</t>
  </si>
  <si>
    <t>26 1 40 00000</t>
  </si>
  <si>
    <t>26 1 40 10001</t>
  </si>
  <si>
    <t>26 1 40 S1400</t>
  </si>
  <si>
    <t>Подготовка проектов межевания земельных участков</t>
  </si>
  <si>
    <t>26 1 40 L5991</t>
  </si>
  <si>
    <t>26 1 40 L5992</t>
  </si>
  <si>
    <t>Проведение кадастровых работ</t>
  </si>
  <si>
    <t>Мероприятия в области сельского хозяйства</t>
  </si>
  <si>
    <t>26 3 60 00000</t>
  </si>
  <si>
    <t>26 3 60 00001</t>
  </si>
  <si>
    <t xml:space="preserve">10 </t>
  </si>
  <si>
    <t>26 1 60 L5764</t>
  </si>
  <si>
    <t>26 1 60 00000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</si>
  <si>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</si>
  <si>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</si>
  <si>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</si>
  <si>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</si>
  <si>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</si>
  <si>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</si>
  <si>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23 3 80 10003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</si>
  <si>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</si>
  <si>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</si>
  <si>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</si>
  <si>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</si>
  <si>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</si>
  <si>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</si>
  <si>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</si>
  <si>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</si>
  <si>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23 3 80 20002</t>
  </si>
  <si>
    <t>23 1 80 00000</t>
  </si>
  <si>
    <t>23 1 80 20003</t>
  </si>
  <si>
    <t>Проведение комплексных кадастровых работ за счет средств бюджета округа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</si>
  <si>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</si>
  <si>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</si>
  <si>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23 3 80 10004</t>
  </si>
  <si>
    <t>Выполнение работ по сносу аварийных объектов</t>
  </si>
  <si>
    <t>02 1 60 L4970</t>
  </si>
  <si>
    <t>02 1 60 00000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</si>
  <si>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</si>
  <si>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19 1 20 00000</t>
  </si>
  <si>
    <t>19 1 20 S1805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</si>
  <si>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</si>
  <si>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</si>
  <si>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</si>
  <si>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</si>
  <si>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</si>
  <si>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</si>
  <si>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</si>
  <si>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</si>
  <si>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</si>
  <si>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</si>
  <si>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</si>
  <si>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</si>
  <si>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</si>
  <si>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</si>
  <si>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</si>
  <si>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</si>
  <si>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</si>
  <si>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</si>
  <si>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</si>
  <si>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</si>
  <si>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</si>
  <si>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</si>
  <si>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</si>
  <si>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</si>
  <si>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</si>
  <si>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</si>
  <si>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</si>
  <si>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</si>
  <si>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02 1 30 S1560</t>
  </si>
  <si>
    <t>Мероприятия по обеспечению антитеррористической защищённости учреждений в сфере молодёжной политики</t>
  </si>
  <si>
    <t>02 1 Ю1 00000</t>
  </si>
  <si>
    <t>Региональный проект "Россия - страна возможностей"</t>
  </si>
  <si>
    <t>02 1 Ю1 51160</t>
  </si>
  <si>
    <t>Реализация программы комплексного развития молодёжной политики в регионах Российской Федерации "Регион для молодых"</t>
  </si>
  <si>
    <t>02 1 Ю1 51161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</si>
  <si>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</si>
  <si>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</si>
  <si>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Другие вопросы в области охраны окружающей среды</t>
  </si>
  <si>
    <t>17 3 40 00009</t>
  </si>
  <si>
    <t>Проведение орнитологического исследования</t>
  </si>
  <si>
    <t xml:space="preserve">Создание рекламно-информационных материалов и приобретение сувенирной продукции </t>
  </si>
  <si>
    <t>19 3 40 30006</t>
  </si>
  <si>
    <t>19 2 40 30007</t>
  </si>
  <si>
    <t>Мероприятия и   конкурсы по популяризации предпринимательской деятельности</t>
  </si>
  <si>
    <t>Организация и обслуживание уличного освещения</t>
  </si>
  <si>
    <t>Ремонты в рамках реализации проекта «Сельский дом культуры»</t>
  </si>
  <si>
    <t>07 1 20 S1810</t>
  </si>
  <si>
    <t>01 1 Ю4 А7500</t>
  </si>
  <si>
    <t>01 3 60 10004</t>
  </si>
  <si>
    <t>Реализация проектов комплексного развития сельских территорий (агломераций)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</si>
  <si>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</si>
  <si>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</si>
  <si>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</si>
  <si>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</si>
  <si>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</si>
  <si>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</si>
  <si>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</si>
  <si>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</si>
  <si>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</si>
  <si>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</si>
  <si>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</si>
  <si>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</si>
  <si>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</si>
  <si>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Создание школ креативных индустрий</t>
  </si>
  <si>
    <t>02 1 20 L3530</t>
  </si>
  <si>
    <t>01 1 Ю4 57502</t>
  </si>
  <si>
    <t>Реализация мероприятий по модернизации школьных систем образования (ремонты  с двухлетним циклом работ)</t>
  </si>
  <si>
    <t>Реализация мероприятий по модернизации школьных систем образования (ремонты с однолетним циклом работ)</t>
  </si>
  <si>
    <t>17 1 10 S1551</t>
  </si>
  <si>
    <t>Благоустройство дворовых территорий многоквартирных домов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</si>
  <si>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</si>
  <si>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</si>
  <si>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 xml:space="preserve">Обеспечение антитеррористической защищенности образовательных организаций </t>
  </si>
  <si>
    <t>01 1 30 00000</t>
  </si>
  <si>
    <t>01 1 30 S1140</t>
  </si>
  <si>
    <t>01 1 60 L3040</t>
  </si>
  <si>
    <t>Оснащение предметных кабинетов общеобразовательных организаций оборудованием, средствами обучения и воспитания</t>
  </si>
  <si>
    <t>01 1 Ю4 55590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</si>
  <si>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</si>
  <si>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</si>
  <si>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</si>
  <si>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17 1 80 А1100</t>
  </si>
  <si>
    <t>02 1 10 А1961</t>
  </si>
  <si>
    <t>02 1 10 А1962</t>
  </si>
  <si>
    <t>15 1 80 SД140</t>
  </si>
  <si>
    <t>15 1 10 SД150</t>
  </si>
  <si>
    <t>15 1 10 АД150</t>
  </si>
  <si>
    <t>Благоустройство общественных пространств</t>
  </si>
  <si>
    <t>Сумма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</si>
  <si>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</si>
  <si>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</si>
  <si>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</si>
  <si>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</si>
  <si>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17 1 И4 S1552</t>
  </si>
  <si>
    <t xml:space="preserve">Обустройство контейнерных площадок,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</si>
  <si>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</si>
  <si>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</si>
  <si>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</si>
  <si>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r>
      <t xml:space="preserve">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3 к решению Великоустюгской Думы от 10.12.2024 № 106 "О бюджете  Великоустюгского муниципального округа на 2025 год  и плановый период 2026 и 2027 годов"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</t>
    </r>
  </si>
  <si>
    <t>Обеспечение деятельности учреждений по работе с молодёжью</t>
  </si>
  <si>
    <t>02 3 50 10004</t>
  </si>
  <si>
    <t>02 1 Ю1 А1162</t>
  </si>
  <si>
    <t>Прочие непрограммные расходы</t>
  </si>
  <si>
    <t>90 0 90 00000</t>
  </si>
  <si>
    <t>Исполнение судебных актов, решений налогового органа</t>
  </si>
  <si>
    <t>90 0 90 00001</t>
  </si>
  <si>
    <t>830</t>
  </si>
  <si>
    <t>Исполнение судебных актов</t>
  </si>
  <si>
    <t>Сбор, удаление отходов и очистка сточных вод</t>
  </si>
  <si>
    <t xml:space="preserve">Выполнение работ по распоряжению земельными участками </t>
  </si>
  <si>
    <t>07 3 60 10002</t>
  </si>
  <si>
    <t>Предоставление дополнительной меры социальной поддержки в виде единовременной денежной выплаты</t>
  </si>
  <si>
    <t>11 3 50 74011</t>
  </si>
  <si>
    <t>Иные межбюджетные трансферты на поощрение за лучшие практики деятельности органов местного самоуправления</t>
  </si>
  <si>
    <t xml:space="preserve">Проведение конкурсов в сфере культуры и молодежной политики на территории Великоустюгского муниципального округа  </t>
  </si>
  <si>
    <t>17 1 10 А1553</t>
  </si>
  <si>
    <t xml:space="preserve">Обустройство детских и спортивных площадок,за исключением расходов, предусмотренных на софинансирование субсидии из областного бюджета </t>
  </si>
  <si>
    <t>11 3 60 20002</t>
  </si>
  <si>
    <t>11 3 60 20003</t>
  </si>
  <si>
    <t>Единовременные выплаты средним медицинским работникам (фельдшерам),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</si>
  <si>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</si>
  <si>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 xml:space="preserve">Расходы на  организацию транспортного обслуживания на муниципальных маршрутах регулярных перевозок по регулируемым тарифам,за исключением расходов, предусмотренных на софинансирование субсидии из областного бюджета </t>
  </si>
  <si>
    <t>15 1 40 А1370</t>
  </si>
  <si>
    <t>17 1 10 S3370</t>
  </si>
  <si>
    <t>Оказание содействия в проведении СОНКО социально направленных мероприятий на территории округа</t>
  </si>
  <si>
    <t>11 2 90 10002</t>
  </si>
  <si>
    <t>Связь и информатика</t>
  </si>
  <si>
    <t>18 1 00 00000</t>
  </si>
  <si>
    <t>Капитальные расходы, ремонты, в том числе проектно-изыскательские работы, в рамках проекта «Народный бюджет»</t>
  </si>
  <si>
    <t>18 1 10 00000</t>
  </si>
  <si>
    <t>18 1 10 S2270</t>
  </si>
  <si>
    <t>18 1 80 00000</t>
  </si>
  <si>
    <t>18 1 80 S2270</t>
  </si>
  <si>
    <t>Содержание объектов благоустройства</t>
  </si>
  <si>
    <t>Содержание объектов благоустройства в рамках проекта «Народный бюджет»</t>
  </si>
  <si>
    <t>18 1 20 00000</t>
  </si>
  <si>
    <t>18 1 20 S2270</t>
  </si>
  <si>
    <t>Укрепление материально-технической базы в рамках проекта «Народный бюджет»</t>
  </si>
  <si>
    <t>17 3 40 00003</t>
  </si>
  <si>
    <t>Организация сбора, вывоза и утилизации всех видов промышленных, радиоактивных и опасных отходов (за исключением бытовых)</t>
  </si>
  <si>
    <t>18 1 10 А2270</t>
  </si>
  <si>
    <t xml:space="preserve">Капитальные расходы, ремонты, в том числе проектно-изыскательские работы, в рамках проекта «Народный бюджет»,за исключением расходов, предусмотренных на софинансирование субсидии из областного бюджета </t>
  </si>
  <si>
    <t>Разработка проекта рекультивации земельных участков, занятых несанкционированными свалками</t>
  </si>
  <si>
    <t>02 1 20 А3530</t>
  </si>
  <si>
    <t>Создание школ креативных индустрий (укрепление материально-технической базы), за исключением расходов, предусмотренных на софинансирование субсидии из областного бюджета</t>
  </si>
  <si>
    <t>Создание школ креативных индустрий (ремонты, разработка ПСД), за исключением расходов, предусмотренных на софинансирование субсидии из областного бюджета</t>
  </si>
  <si>
    <t>02 1 10 А3530</t>
  </si>
  <si>
    <t>02 1 60 L5191</t>
  </si>
  <si>
    <t>02 1 60 L5191</t>
  </si>
  <si>
    <t>Государственная поддержка лучших сельских учреждений культуры и лучших работников сельских учреждений культуры</t>
  </si>
  <si>
    <t>17 1 10 А3370</t>
  </si>
  <si>
    <t xml:space="preserve">Разработка проекта рекультивации земельных участков, занятых несанкционированными свалками,за исключением расходов, предусмотренных на софинансирование субсидии из областного бюджета </t>
  </si>
  <si>
    <t>17 1 10 S3040</t>
  </si>
  <si>
    <t>Строительство, реконструкцию и капитальный ремонт централизованных систем водоснабжения и водоотведения</t>
  </si>
  <si>
    <r>
      <t xml:space="preserve">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3 к решению Великоустюгской Думы от 28.03.2025 №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годов""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</t>
    </r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</si>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</sst>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97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0" fontId="12" fillId="0" borderId="0" xfId="0" applyFont="1" applyFill="1"/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1" fontId="9" fillId="0" borderId="2" xfId="0" applyNumberFormat="1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wrapText="1"/>
    </xf>
    <xf numFmtId="0" fontId="6" fillId="0" borderId="14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wrapText="1"/>
    </xf>
    <xf numFmtId="0" fontId="9" fillId="0" borderId="15" xfId="9" applyNumberFormat="1" applyFont="1" applyFill="1" applyBorder="1" applyAlignment="1" applyProtection="1">
      <alignment horizontal="left"/>
      <protection hidden="1"/>
    </xf>
    <xf numFmtId="49" fontId="9" fillId="0" borderId="15" xfId="8" applyNumberFormat="1" applyFont="1" applyFill="1" applyBorder="1" applyAlignment="1">
      <alignment horizontal="left" wrapText="1"/>
    </xf>
    <xf numFmtId="0" fontId="9" fillId="0" borderId="15" xfId="9" applyNumberFormat="1" applyFont="1" applyFill="1" applyBorder="1" applyAlignment="1" applyProtection="1">
      <alignment horizontal="left" wrapText="1"/>
      <protection hidden="1"/>
    </xf>
    <xf numFmtId="0" fontId="9" fillId="0" borderId="15" xfId="0" applyFont="1" applyFill="1" applyBorder="1" applyAlignment="1"/>
    <xf numFmtId="0" fontId="9" fillId="0" borderId="15" xfId="8" applyNumberFormat="1" applyFont="1" applyFill="1" applyBorder="1" applyAlignment="1">
      <alignment horizontal="left" wrapText="1"/>
    </xf>
    <xf numFmtId="0" fontId="9" fillId="0" borderId="15" xfId="9" applyNumberFormat="1" applyFont="1" applyFill="1" applyBorder="1" applyAlignment="1" applyProtection="1">
      <alignment wrapText="1"/>
      <protection hidden="1"/>
    </xf>
    <xf numFmtId="0" fontId="9" fillId="0" borderId="15" xfId="0" applyFont="1" applyFill="1" applyBorder="1" applyAlignment="1">
      <alignment horizontal="left" wrapText="1"/>
    </xf>
    <xf numFmtId="49" fontId="9" fillId="0" borderId="15" xfId="0" applyNumberFormat="1" applyFont="1" applyFill="1" applyBorder="1" applyAlignment="1">
      <alignment wrapText="1"/>
    </xf>
    <xf numFmtId="49" fontId="9" fillId="0" borderId="15" xfId="8" applyNumberFormat="1" applyFont="1" applyFill="1" applyBorder="1" applyAlignment="1">
      <alignment wrapText="1"/>
    </xf>
    <xf numFmtId="49" fontId="8" fillId="0" borderId="15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justify" wrapText="1"/>
    </xf>
    <xf numFmtId="0" fontId="9" fillId="0" borderId="15" xfId="0" applyFont="1" applyFill="1" applyBorder="1" applyAlignment="1">
      <alignment horizontal="left" vertical="center" wrapText="1"/>
    </xf>
    <xf numFmtId="2" fontId="9" fillId="0" borderId="15" xfId="0" applyNumberFormat="1" applyFont="1" applyFill="1" applyBorder="1" applyAlignment="1">
      <alignment horizontal="left" wrapText="1"/>
    </xf>
    <xf numFmtId="49" fontId="9" fillId="0" borderId="15" xfId="8" applyNumberFormat="1" applyFont="1" applyFill="1" applyBorder="1" applyAlignment="1"/>
    <xf numFmtId="0" fontId="9" fillId="0" borderId="15" xfId="0" applyNumberFormat="1" applyFont="1" applyFill="1" applyBorder="1" applyAlignment="1">
      <alignment wrapText="1"/>
    </xf>
    <xf numFmtId="0" fontId="9" fillId="0" borderId="15" xfId="0" applyNumberFormat="1" applyFont="1" applyFill="1" applyBorder="1" applyAlignment="1"/>
    <xf numFmtId="0" fontId="9" fillId="0" borderId="15" xfId="0" applyNumberFormat="1" applyFont="1" applyFill="1" applyBorder="1" applyAlignment="1" applyProtection="1">
      <alignment horizontal="left" wrapText="1"/>
    </xf>
    <xf numFmtId="0" fontId="9" fillId="0" borderId="15" xfId="0" applyFont="1" applyFill="1" applyBorder="1"/>
    <xf numFmtId="49" fontId="9" fillId="0" borderId="15" xfId="0" applyNumberFormat="1" applyFont="1" applyFill="1" applyBorder="1" applyAlignment="1">
      <alignment vertical="top" wrapText="1"/>
    </xf>
    <xf numFmtId="0" fontId="8" fillId="0" borderId="15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5" xfId="0" applyFont="1" applyFill="1" applyBorder="1" applyAlignment="1">
      <alignment horizontal="left"/>
    </xf>
    <xf numFmtId="0" fontId="9" fillId="0" borderId="15" xfId="8" applyFont="1" applyFill="1" applyBorder="1" applyAlignment="1">
      <alignment wrapText="1"/>
    </xf>
    <xf numFmtId="49" fontId="8" fillId="0" borderId="15" xfId="8" applyNumberFormat="1" applyFont="1" applyFill="1" applyBorder="1" applyAlignment="1">
      <alignment vertical="center" wrapText="1"/>
    </xf>
    <xf numFmtId="0" fontId="6" fillId="0" borderId="17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8" fillId="0" borderId="20" xfId="0" applyNumberFormat="1" applyFont="1" applyFill="1" applyBorder="1" applyAlignment="1">
      <alignment horizontal="left" vertical="center" wrapText="1"/>
    </xf>
    <xf numFmtId="49" fontId="8" fillId="0" borderId="21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22" xfId="0" applyNumberFormat="1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65" fontId="7" fillId="0" borderId="23" xfId="0" applyNumberFormat="1" applyFont="1" applyFill="1" applyBorder="1" applyAlignment="1">
      <alignment horizontal="right"/>
    </xf>
    <xf numFmtId="165" fontId="6" fillId="0" borderId="18" xfId="0" applyNumberFormat="1" applyFont="1" applyFill="1" applyBorder="1" applyAlignment="1">
      <alignment horizontal="right"/>
    </xf>
    <xf numFmtId="165" fontId="6" fillId="0" borderId="18" xfId="8" applyNumberFormat="1" applyFont="1" applyFill="1" applyBorder="1" applyAlignment="1">
      <alignment horizontal="right"/>
    </xf>
    <xf numFmtId="165" fontId="7" fillId="0" borderId="18" xfId="0" applyNumberFormat="1" applyFont="1" applyFill="1" applyBorder="1" applyAlignment="1">
      <alignment horizontal="right"/>
    </xf>
    <xf numFmtId="165" fontId="6" fillId="0" borderId="18" xfId="11" applyNumberFormat="1" applyFont="1" applyFill="1" applyBorder="1" applyAlignment="1">
      <alignment horizontal="right"/>
    </xf>
    <xf numFmtId="165" fontId="7" fillId="0" borderId="18" xfId="8" applyNumberFormat="1" applyFont="1" applyFill="1" applyBorder="1" applyAlignment="1">
      <alignment horizontal="right"/>
    </xf>
    <xf numFmtId="49" fontId="9" fillId="0" borderId="24" xfId="0" applyNumberFormat="1" applyFont="1" applyFill="1" applyBorder="1" applyAlignment="1">
      <alignment horizontal="left" wrapText="1"/>
    </xf>
    <xf numFmtId="49" fontId="9" fillId="0" borderId="25" xfId="8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center"/>
    </xf>
    <xf numFmtId="49" fontId="9" fillId="0" borderId="26" xfId="8" applyNumberFormat="1" applyFont="1" applyFill="1" applyBorder="1" applyAlignment="1">
      <alignment horizontal="center"/>
    </xf>
    <xf numFmtId="165" fontId="6" fillId="0" borderId="27" xfId="0" applyNumberFormat="1" applyFont="1" applyFill="1" applyBorder="1" applyAlignment="1">
      <alignment horizontal="right"/>
    </xf>
    <xf numFmtId="0" fontId="7" fillId="0" borderId="28" xfId="0" applyFont="1" applyFill="1" applyBorder="1" applyAlignment="1">
      <alignment horizontal="left" vertical="center"/>
    </xf>
    <xf numFmtId="0" fontId="8" fillId="0" borderId="29" xfId="0" applyFont="1" applyFill="1" applyBorder="1" applyAlignment="1"/>
    <xf numFmtId="0" fontId="8" fillId="0" borderId="30" xfId="0" applyFont="1" applyFill="1" applyBorder="1" applyAlignment="1"/>
    <xf numFmtId="0" fontId="8" fillId="0" borderId="30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165" fontId="7" fillId="0" borderId="32" xfId="0" applyNumberFormat="1" applyFont="1" applyFill="1" applyBorder="1" applyAlignment="1">
      <alignment horizontal="right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3"/>
  <sheetViews>
    <sheetView tabSelected="1" view="pageBreakPreview" zoomScale="70" zoomScaleNormal="60" zoomScaleSheetLayoutView="70" zoomScalePageLayoutView="85" workbookViewId="0">
      <selection activeCell="D1" sqref="D1:F1"/>
    </sheetView>
  </sheetViews>
  <sheetFormatPr defaultColWidth="8.28515625" defaultRowHeight="18.75" x14ac:dyDescent="0.3"/>
  <cols>
    <col min="1" max="1" width="103" style="13" customWidth="1"/>
    <col min="2" max="2" width="6.7109375" style="1" customWidth="1"/>
    <col min="3" max="3" width="8" style="1" customWidth="1"/>
    <col min="4" max="4" width="20.28515625" style="14" customWidth="1"/>
    <col min="5" max="5" width="8.140625" style="14" customWidth="1"/>
    <col min="6" max="6" width="19.42578125" style="1" customWidth="1"/>
    <col min="7" max="16384" width="8.28515625" style="1"/>
  </cols>
  <sheetData>
    <row r="1" spans="1:6" ht="134.25" customHeight="1" x14ac:dyDescent="0.3">
      <c r="B1" s="21"/>
      <c r="C1" s="21"/>
      <c r="D1" s="23" t="s">
        <v>757</v>
      </c>
      <c r="E1" s="23"/>
      <c r="F1" s="23"/>
    </row>
    <row r="2" spans="1:6" ht="109.5" customHeight="1" x14ac:dyDescent="0.3">
      <c r="B2" s="21"/>
      <c r="C2" s="21"/>
      <c r="D2" s="23" t="s">
        <v>701</v>
      </c>
      <c r="E2" s="23"/>
      <c r="F2" s="23"/>
    </row>
    <row r="3" spans="1:6" ht="84" customHeight="1" x14ac:dyDescent="0.3">
      <c r="A3" s="24" t="s">
        <v>692</v>
      </c>
      <c r="B3" s="24"/>
      <c r="C3" s="24"/>
      <c r="D3" s="24"/>
      <c r="E3" s="24"/>
      <c r="F3" s="24"/>
    </row>
    <row r="4" spans="1:6" ht="33.75" customHeight="1" thickBot="1" x14ac:dyDescent="0.35">
      <c r="A4" s="2"/>
      <c r="B4" s="3"/>
      <c r="C4" s="3"/>
      <c r="D4" s="4"/>
      <c r="E4" s="4"/>
      <c r="F4" s="1" t="s">
        <v>758</v>
      </c>
    </row>
    <row r="5" spans="1:6" ht="33.75" customHeight="1" x14ac:dyDescent="0.3">
      <c r="A5" s="31" t="s">
        <v>307</v>
      </c>
      <c r="B5" s="27" t="s">
        <v>2</v>
      </c>
      <c r="C5" s="28" t="s">
        <v>3</v>
      </c>
      <c r="D5" s="28" t="s">
        <v>5</v>
      </c>
      <c r="E5" s="29" t="s">
        <v>4</v>
      </c>
      <c r="F5" s="58" t="s">
        <v>691</v>
      </c>
    </row>
    <row r="6" spans="1:6" ht="8.25" customHeight="1" thickBot="1" x14ac:dyDescent="0.35">
      <c r="A6" s="75"/>
      <c r="B6" s="76"/>
      <c r="C6" s="77"/>
      <c r="D6" s="77"/>
      <c r="E6" s="78"/>
      <c r="F6" s="79"/>
    </row>
    <row r="7" spans="1:6" s="8" customFormat="1" ht="30.75" customHeight="1" x14ac:dyDescent="0.3">
      <c r="A7" s="71" t="s">
        <v>27</v>
      </c>
      <c r="B7" s="72" t="s">
        <v>11</v>
      </c>
      <c r="C7" s="73" t="s">
        <v>0</v>
      </c>
      <c r="D7" s="73"/>
      <c r="E7" s="74"/>
      <c r="F7" s="80">
        <f>+F8+F13+F22+F49+F55+F71+F75</f>
        <v>493311.19999999995</v>
      </c>
    </row>
    <row r="8" spans="1:6" s="8" customFormat="1" ht="37.5" x14ac:dyDescent="0.3">
      <c r="A8" s="33" t="s">
        <v>28</v>
      </c>
      <c r="B8" s="61" t="s">
        <v>11</v>
      </c>
      <c r="C8" s="5" t="s">
        <v>1</v>
      </c>
      <c r="D8" s="5"/>
      <c r="E8" s="62"/>
      <c r="F8" s="81">
        <f t="shared" ref="F8:F11" si="0">+F9</f>
        <v>5556.6</v>
      </c>
    </row>
    <row r="9" spans="1:6" ht="20.25" x14ac:dyDescent="0.3">
      <c r="A9" s="33" t="s">
        <v>29</v>
      </c>
      <c r="B9" s="61" t="s">
        <v>11</v>
      </c>
      <c r="C9" s="5" t="s">
        <v>1</v>
      </c>
      <c r="D9" s="5" t="s">
        <v>30</v>
      </c>
      <c r="E9" s="62"/>
      <c r="F9" s="81">
        <f t="shared" si="0"/>
        <v>5556.6</v>
      </c>
    </row>
    <row r="10" spans="1:6" ht="37.5" x14ac:dyDescent="0.3">
      <c r="A10" s="34" t="s">
        <v>31</v>
      </c>
      <c r="B10" s="61" t="s">
        <v>11</v>
      </c>
      <c r="C10" s="5" t="s">
        <v>1</v>
      </c>
      <c r="D10" s="20" t="s">
        <v>32</v>
      </c>
      <c r="E10" s="62" t="s">
        <v>20</v>
      </c>
      <c r="F10" s="81">
        <f t="shared" si="0"/>
        <v>5556.6</v>
      </c>
    </row>
    <row r="11" spans="1:6" ht="24.75" customHeight="1" x14ac:dyDescent="0.3">
      <c r="A11" s="34" t="s">
        <v>33</v>
      </c>
      <c r="B11" s="61" t="s">
        <v>11</v>
      </c>
      <c r="C11" s="5" t="s">
        <v>1</v>
      </c>
      <c r="D11" s="20" t="s">
        <v>34</v>
      </c>
      <c r="E11" s="62"/>
      <c r="F11" s="81">
        <f t="shared" si="0"/>
        <v>5556.6</v>
      </c>
    </row>
    <row r="12" spans="1:6" ht="20.25" x14ac:dyDescent="0.3">
      <c r="A12" s="35" t="s">
        <v>35</v>
      </c>
      <c r="B12" s="61" t="s">
        <v>11</v>
      </c>
      <c r="C12" s="5" t="s">
        <v>1</v>
      </c>
      <c r="D12" s="5" t="s">
        <v>34</v>
      </c>
      <c r="E12" s="62" t="s">
        <v>36</v>
      </c>
      <c r="F12" s="81">
        <v>5556.6</v>
      </c>
    </row>
    <row r="13" spans="1:6" s="8" customFormat="1" ht="42.75" customHeight="1" x14ac:dyDescent="0.3">
      <c r="A13" s="33" t="s">
        <v>37</v>
      </c>
      <c r="B13" s="61" t="s">
        <v>11</v>
      </c>
      <c r="C13" s="5" t="s">
        <v>18</v>
      </c>
      <c r="D13" s="5"/>
      <c r="E13" s="62"/>
      <c r="F13" s="81">
        <f t="shared" ref="F13:F15" si="1">+F14</f>
        <v>6075.4</v>
      </c>
    </row>
    <row r="14" spans="1:6" ht="39.75" customHeight="1" x14ac:dyDescent="0.3">
      <c r="A14" s="36" t="s">
        <v>326</v>
      </c>
      <c r="B14" s="63" t="s">
        <v>11</v>
      </c>
      <c r="C14" s="6" t="s">
        <v>18</v>
      </c>
      <c r="D14" s="6" t="s">
        <v>6</v>
      </c>
      <c r="E14" s="64"/>
      <c r="F14" s="82">
        <f t="shared" si="1"/>
        <v>6075.4</v>
      </c>
    </row>
    <row r="15" spans="1:6" ht="20.25" x14ac:dyDescent="0.3">
      <c r="A15" s="36" t="s">
        <v>328</v>
      </c>
      <c r="B15" s="63" t="s">
        <v>11</v>
      </c>
      <c r="C15" s="6" t="s">
        <v>18</v>
      </c>
      <c r="D15" s="6" t="s">
        <v>327</v>
      </c>
      <c r="E15" s="64"/>
      <c r="F15" s="82">
        <f t="shared" si="1"/>
        <v>6075.4</v>
      </c>
    </row>
    <row r="16" spans="1:6" ht="37.5" x14ac:dyDescent="0.3">
      <c r="A16" s="36" t="s">
        <v>14</v>
      </c>
      <c r="B16" s="63" t="s">
        <v>11</v>
      </c>
      <c r="C16" s="6" t="s">
        <v>18</v>
      </c>
      <c r="D16" s="6" t="s">
        <v>329</v>
      </c>
      <c r="E16" s="64"/>
      <c r="F16" s="82">
        <f t="shared" ref="F16" si="2">+F20+F17</f>
        <v>6075.4</v>
      </c>
    </row>
    <row r="17" spans="1:6" ht="20.25" x14ac:dyDescent="0.3">
      <c r="A17" s="34" t="s">
        <v>38</v>
      </c>
      <c r="B17" s="63" t="s">
        <v>11</v>
      </c>
      <c r="C17" s="6" t="s">
        <v>18</v>
      </c>
      <c r="D17" s="6" t="s">
        <v>330</v>
      </c>
      <c r="E17" s="64"/>
      <c r="F17" s="82">
        <f t="shared" ref="F17" si="3">+F18+F19</f>
        <v>4666</v>
      </c>
    </row>
    <row r="18" spans="1:6" ht="20.25" x14ac:dyDescent="0.3">
      <c r="A18" s="35" t="s">
        <v>35</v>
      </c>
      <c r="B18" s="63" t="s">
        <v>11</v>
      </c>
      <c r="C18" s="6" t="s">
        <v>18</v>
      </c>
      <c r="D18" s="6" t="s">
        <v>330</v>
      </c>
      <c r="E18" s="64" t="s">
        <v>36</v>
      </c>
      <c r="F18" s="81">
        <v>3891.8</v>
      </c>
    </row>
    <row r="19" spans="1:6" ht="37.5" x14ac:dyDescent="0.3">
      <c r="A19" s="37" t="s">
        <v>21</v>
      </c>
      <c r="B19" s="63" t="s">
        <v>11</v>
      </c>
      <c r="C19" s="6" t="s">
        <v>18</v>
      </c>
      <c r="D19" s="6" t="s">
        <v>330</v>
      </c>
      <c r="E19" s="64" t="s">
        <v>22</v>
      </c>
      <c r="F19" s="81">
        <v>774.2</v>
      </c>
    </row>
    <row r="20" spans="1:6" ht="24" customHeight="1" x14ac:dyDescent="0.3">
      <c r="A20" s="33" t="s">
        <v>16</v>
      </c>
      <c r="B20" s="63" t="s">
        <v>11</v>
      </c>
      <c r="C20" s="6" t="s">
        <v>18</v>
      </c>
      <c r="D20" s="5" t="s">
        <v>331</v>
      </c>
      <c r="E20" s="64"/>
      <c r="F20" s="82">
        <f t="shared" ref="F20" si="4">+F21</f>
        <v>1409.4</v>
      </c>
    </row>
    <row r="21" spans="1:6" ht="20.25" x14ac:dyDescent="0.3">
      <c r="A21" s="35" t="s">
        <v>35</v>
      </c>
      <c r="B21" s="63" t="s">
        <v>11</v>
      </c>
      <c r="C21" s="6" t="s">
        <v>18</v>
      </c>
      <c r="D21" s="6" t="s">
        <v>331</v>
      </c>
      <c r="E21" s="64" t="s">
        <v>36</v>
      </c>
      <c r="F21" s="81">
        <v>1409.4</v>
      </c>
    </row>
    <row r="22" spans="1:6" s="8" customFormat="1" ht="43.5" customHeight="1" x14ac:dyDescent="0.3">
      <c r="A22" s="33" t="s">
        <v>282</v>
      </c>
      <c r="B22" s="61" t="s">
        <v>11</v>
      </c>
      <c r="C22" s="5" t="s">
        <v>39</v>
      </c>
      <c r="D22" s="5"/>
      <c r="E22" s="62"/>
      <c r="F22" s="81">
        <f t="shared" ref="F22:F23" si="5">+F23</f>
        <v>153184.49999999997</v>
      </c>
    </row>
    <row r="23" spans="1:6" ht="43.5" customHeight="1" x14ac:dyDescent="0.3">
      <c r="A23" s="36" t="s">
        <v>326</v>
      </c>
      <c r="B23" s="61" t="s">
        <v>11</v>
      </c>
      <c r="C23" s="5" t="s">
        <v>39</v>
      </c>
      <c r="D23" s="6" t="s">
        <v>6</v>
      </c>
      <c r="E23" s="62"/>
      <c r="F23" s="81">
        <f t="shared" si="5"/>
        <v>153184.49999999997</v>
      </c>
    </row>
    <row r="24" spans="1:6" ht="20.25" x14ac:dyDescent="0.3">
      <c r="A24" s="34" t="s">
        <v>328</v>
      </c>
      <c r="B24" s="63" t="s">
        <v>11</v>
      </c>
      <c r="C24" s="6" t="s">
        <v>39</v>
      </c>
      <c r="D24" s="6" t="s">
        <v>327</v>
      </c>
      <c r="E24" s="64"/>
      <c r="F24" s="81">
        <f>+F28+F25+F46</f>
        <v>153184.49999999997</v>
      </c>
    </row>
    <row r="25" spans="1:6" ht="37.5" x14ac:dyDescent="0.3">
      <c r="A25" s="34" t="s">
        <v>63</v>
      </c>
      <c r="B25" s="63" t="s">
        <v>11</v>
      </c>
      <c r="C25" s="6" t="s">
        <v>39</v>
      </c>
      <c r="D25" s="6" t="s">
        <v>332</v>
      </c>
      <c r="E25" s="64"/>
      <c r="F25" s="81">
        <f>F26</f>
        <v>10.199999999999999</v>
      </c>
    </row>
    <row r="26" spans="1:6" ht="37.5" x14ac:dyDescent="0.3">
      <c r="A26" s="34" t="s">
        <v>334</v>
      </c>
      <c r="B26" s="63" t="s">
        <v>11</v>
      </c>
      <c r="C26" s="6" t="s">
        <v>39</v>
      </c>
      <c r="D26" s="6" t="s">
        <v>333</v>
      </c>
      <c r="E26" s="64"/>
      <c r="F26" s="81">
        <f>F27</f>
        <v>10.199999999999999</v>
      </c>
    </row>
    <row r="27" spans="1:6" s="22" customFormat="1" ht="37.5" x14ac:dyDescent="0.3">
      <c r="A27" s="37" t="s">
        <v>21</v>
      </c>
      <c r="B27" s="63" t="s">
        <v>11</v>
      </c>
      <c r="C27" s="6" t="s">
        <v>39</v>
      </c>
      <c r="D27" s="6" t="s">
        <v>333</v>
      </c>
      <c r="E27" s="64" t="s">
        <v>22</v>
      </c>
      <c r="F27" s="81">
        <v>10.199999999999999</v>
      </c>
    </row>
    <row r="28" spans="1:6" ht="37.5" x14ac:dyDescent="0.3">
      <c r="A28" s="36" t="s">
        <v>14</v>
      </c>
      <c r="B28" s="61" t="s">
        <v>11</v>
      </c>
      <c r="C28" s="5" t="s">
        <v>39</v>
      </c>
      <c r="D28" s="6" t="s">
        <v>329</v>
      </c>
      <c r="E28" s="62" t="s">
        <v>20</v>
      </c>
      <c r="F28" s="81">
        <f>+F29+F36+F38+F41+F32+F44</f>
        <v>153115.49999999997</v>
      </c>
    </row>
    <row r="29" spans="1:6" ht="20.25" x14ac:dyDescent="0.3">
      <c r="A29" s="33" t="s">
        <v>40</v>
      </c>
      <c r="B29" s="61" t="s">
        <v>11</v>
      </c>
      <c r="C29" s="5" t="s">
        <v>39</v>
      </c>
      <c r="D29" s="6" t="s">
        <v>335</v>
      </c>
      <c r="E29" s="62"/>
      <c r="F29" s="81">
        <f>+F30+F31</f>
        <v>54186.799999999996</v>
      </c>
    </row>
    <row r="30" spans="1:6" ht="20.25" x14ac:dyDescent="0.3">
      <c r="A30" s="35" t="s">
        <v>35</v>
      </c>
      <c r="B30" s="63" t="s">
        <v>11</v>
      </c>
      <c r="C30" s="6" t="s">
        <v>39</v>
      </c>
      <c r="D30" s="6" t="s">
        <v>335</v>
      </c>
      <c r="E30" s="64" t="s">
        <v>36</v>
      </c>
      <c r="F30" s="81">
        <v>49681.899999999994</v>
      </c>
    </row>
    <row r="31" spans="1:6" ht="37.5" x14ac:dyDescent="0.3">
      <c r="A31" s="37" t="s">
        <v>21</v>
      </c>
      <c r="B31" s="63" t="s">
        <v>11</v>
      </c>
      <c r="C31" s="6" t="s">
        <v>39</v>
      </c>
      <c r="D31" s="6" t="s">
        <v>335</v>
      </c>
      <c r="E31" s="64" t="s">
        <v>22</v>
      </c>
      <c r="F31" s="81">
        <v>4504.8999999999996</v>
      </c>
    </row>
    <row r="32" spans="1:6" ht="20.25" x14ac:dyDescent="0.3">
      <c r="A32" s="38" t="s">
        <v>77</v>
      </c>
      <c r="B32" s="61" t="s">
        <v>11</v>
      </c>
      <c r="C32" s="5" t="s">
        <v>39</v>
      </c>
      <c r="D32" s="6" t="s">
        <v>336</v>
      </c>
      <c r="E32" s="62" t="s">
        <v>20</v>
      </c>
      <c r="F32" s="81">
        <f>+F33+F34+F35</f>
        <v>65608.800000000003</v>
      </c>
    </row>
    <row r="33" spans="1:6" ht="20.25" x14ac:dyDescent="0.3">
      <c r="A33" s="35" t="s">
        <v>35</v>
      </c>
      <c r="B33" s="63" t="s">
        <v>11</v>
      </c>
      <c r="C33" s="6" t="s">
        <v>39</v>
      </c>
      <c r="D33" s="6" t="s">
        <v>336</v>
      </c>
      <c r="E33" s="64" t="s">
        <v>36</v>
      </c>
      <c r="F33" s="81">
        <v>55687.8</v>
      </c>
    </row>
    <row r="34" spans="1:6" ht="37.5" x14ac:dyDescent="0.3">
      <c r="A34" s="37" t="s">
        <v>21</v>
      </c>
      <c r="B34" s="63" t="s">
        <v>11</v>
      </c>
      <c r="C34" s="6" t="s">
        <v>39</v>
      </c>
      <c r="D34" s="6" t="s">
        <v>336</v>
      </c>
      <c r="E34" s="64" t="s">
        <v>22</v>
      </c>
      <c r="F34" s="81">
        <v>9871.7000000000007</v>
      </c>
    </row>
    <row r="35" spans="1:6" ht="20.25" x14ac:dyDescent="0.3">
      <c r="A35" s="37" t="s">
        <v>23</v>
      </c>
      <c r="B35" s="63" t="s">
        <v>11</v>
      </c>
      <c r="C35" s="6" t="s">
        <v>39</v>
      </c>
      <c r="D35" s="6" t="s">
        <v>336</v>
      </c>
      <c r="E35" s="64" t="s">
        <v>24</v>
      </c>
      <c r="F35" s="81">
        <v>49.3</v>
      </c>
    </row>
    <row r="36" spans="1:6" ht="22.5" customHeight="1" x14ac:dyDescent="0.3">
      <c r="A36" s="33" t="s">
        <v>16</v>
      </c>
      <c r="B36" s="61" t="s">
        <v>11</v>
      </c>
      <c r="C36" s="5" t="s">
        <v>39</v>
      </c>
      <c r="D36" s="5" t="s">
        <v>331</v>
      </c>
      <c r="E36" s="62" t="s">
        <v>20</v>
      </c>
      <c r="F36" s="81">
        <f t="shared" ref="F36" si="6">+F37</f>
        <v>26406.799999999999</v>
      </c>
    </row>
    <row r="37" spans="1:6" ht="20.25" x14ac:dyDescent="0.3">
      <c r="A37" s="35" t="s">
        <v>35</v>
      </c>
      <c r="B37" s="63" t="s">
        <v>11</v>
      </c>
      <c r="C37" s="6" t="s">
        <v>39</v>
      </c>
      <c r="D37" s="6" t="s">
        <v>331</v>
      </c>
      <c r="E37" s="64" t="s">
        <v>36</v>
      </c>
      <c r="F37" s="81">
        <v>26406.799999999999</v>
      </c>
    </row>
    <row r="38" spans="1:6" ht="37.5" x14ac:dyDescent="0.3">
      <c r="A38" s="37" t="s">
        <v>41</v>
      </c>
      <c r="B38" s="63" t="s">
        <v>11</v>
      </c>
      <c r="C38" s="6" t="s">
        <v>39</v>
      </c>
      <c r="D38" s="6" t="s">
        <v>337</v>
      </c>
      <c r="E38" s="64"/>
      <c r="F38" s="82">
        <f t="shared" ref="F38" si="7">+F39+F40</f>
        <v>1588.8000000000002</v>
      </c>
    </row>
    <row r="39" spans="1:6" ht="20.25" x14ac:dyDescent="0.3">
      <c r="A39" s="35" t="s">
        <v>35</v>
      </c>
      <c r="B39" s="63" t="s">
        <v>11</v>
      </c>
      <c r="C39" s="6" t="s">
        <v>39</v>
      </c>
      <c r="D39" s="6" t="s">
        <v>337</v>
      </c>
      <c r="E39" s="64" t="s">
        <v>36</v>
      </c>
      <c r="F39" s="81">
        <v>1459.4</v>
      </c>
    </row>
    <row r="40" spans="1:6" ht="37.5" x14ac:dyDescent="0.3">
      <c r="A40" s="37" t="s">
        <v>21</v>
      </c>
      <c r="B40" s="63" t="s">
        <v>11</v>
      </c>
      <c r="C40" s="6" t="s">
        <v>39</v>
      </c>
      <c r="D40" s="6" t="s">
        <v>337</v>
      </c>
      <c r="E40" s="64" t="s">
        <v>22</v>
      </c>
      <c r="F40" s="81">
        <v>129.4</v>
      </c>
    </row>
    <row r="41" spans="1:6" ht="37.5" x14ac:dyDescent="0.3">
      <c r="A41" s="37" t="s">
        <v>339</v>
      </c>
      <c r="B41" s="63" t="s">
        <v>11</v>
      </c>
      <c r="C41" s="6" t="s">
        <v>39</v>
      </c>
      <c r="D41" s="6" t="s">
        <v>338</v>
      </c>
      <c r="E41" s="64"/>
      <c r="F41" s="82">
        <f t="shared" ref="F41" si="8">+F42+F43</f>
        <v>3546.4</v>
      </c>
    </row>
    <row r="42" spans="1:6" ht="20.25" x14ac:dyDescent="0.3">
      <c r="A42" s="35" t="s">
        <v>35</v>
      </c>
      <c r="B42" s="63" t="s">
        <v>11</v>
      </c>
      <c r="C42" s="6" t="s">
        <v>39</v>
      </c>
      <c r="D42" s="6" t="s">
        <v>338</v>
      </c>
      <c r="E42" s="64" t="s">
        <v>36</v>
      </c>
      <c r="F42" s="81">
        <v>3017.5</v>
      </c>
    </row>
    <row r="43" spans="1:6" ht="37.5" x14ac:dyDescent="0.3">
      <c r="A43" s="37" t="s">
        <v>21</v>
      </c>
      <c r="B43" s="63" t="s">
        <v>11</v>
      </c>
      <c r="C43" s="6" t="s">
        <v>39</v>
      </c>
      <c r="D43" s="6" t="s">
        <v>338</v>
      </c>
      <c r="E43" s="64" t="s">
        <v>22</v>
      </c>
      <c r="F43" s="81">
        <v>528.9</v>
      </c>
    </row>
    <row r="44" spans="1:6" ht="37.5" x14ac:dyDescent="0.3">
      <c r="A44" s="37" t="s">
        <v>716</v>
      </c>
      <c r="B44" s="63" t="s">
        <v>11</v>
      </c>
      <c r="C44" s="6" t="s">
        <v>39</v>
      </c>
      <c r="D44" s="6" t="s">
        <v>715</v>
      </c>
      <c r="E44" s="64"/>
      <c r="F44" s="81">
        <f>F45</f>
        <v>1777.9</v>
      </c>
    </row>
    <row r="45" spans="1:6" ht="20.25" x14ac:dyDescent="0.3">
      <c r="A45" s="35" t="s">
        <v>35</v>
      </c>
      <c r="B45" s="63" t="s">
        <v>11</v>
      </c>
      <c r="C45" s="6" t="s">
        <v>39</v>
      </c>
      <c r="D45" s="6" t="s">
        <v>715</v>
      </c>
      <c r="E45" s="64" t="s">
        <v>36</v>
      </c>
      <c r="F45" s="81">
        <v>1777.9</v>
      </c>
    </row>
    <row r="46" spans="1:6" ht="20.25" x14ac:dyDescent="0.3">
      <c r="A46" s="35" t="s">
        <v>17</v>
      </c>
      <c r="B46" s="63" t="s">
        <v>11</v>
      </c>
      <c r="C46" s="6" t="s">
        <v>39</v>
      </c>
      <c r="D46" s="6" t="s">
        <v>354</v>
      </c>
      <c r="E46" s="64"/>
      <c r="F46" s="81">
        <f>F47</f>
        <v>58.8</v>
      </c>
    </row>
    <row r="47" spans="1:6" ht="37.5" x14ac:dyDescent="0.3">
      <c r="A47" s="37" t="s">
        <v>279</v>
      </c>
      <c r="B47" s="63" t="s">
        <v>11</v>
      </c>
      <c r="C47" s="6" t="s">
        <v>39</v>
      </c>
      <c r="D47" s="6" t="s">
        <v>355</v>
      </c>
      <c r="E47" s="64"/>
      <c r="F47" s="81">
        <f>F48</f>
        <v>58.8</v>
      </c>
    </row>
    <row r="48" spans="1:6" ht="20.25" x14ac:dyDescent="0.3">
      <c r="A48" s="37" t="s">
        <v>35</v>
      </c>
      <c r="B48" s="63" t="s">
        <v>11</v>
      </c>
      <c r="C48" s="6" t="s">
        <v>39</v>
      </c>
      <c r="D48" s="6" t="s">
        <v>355</v>
      </c>
      <c r="E48" s="64" t="s">
        <v>36</v>
      </c>
      <c r="F48" s="81">
        <v>58.8</v>
      </c>
    </row>
    <row r="49" spans="1:6" s="8" customFormat="1" ht="20.25" x14ac:dyDescent="0.3">
      <c r="A49" s="33" t="s">
        <v>43</v>
      </c>
      <c r="B49" s="61" t="s">
        <v>11</v>
      </c>
      <c r="C49" s="5" t="s">
        <v>44</v>
      </c>
      <c r="D49" s="5"/>
      <c r="E49" s="62"/>
      <c r="F49" s="81">
        <f t="shared" ref="F49:F53" si="9">+F50</f>
        <v>4.5</v>
      </c>
    </row>
    <row r="50" spans="1:6" ht="42.75" customHeight="1" x14ac:dyDescent="0.3">
      <c r="A50" s="36" t="s">
        <v>326</v>
      </c>
      <c r="B50" s="63" t="s">
        <v>11</v>
      </c>
      <c r="C50" s="6" t="s">
        <v>44</v>
      </c>
      <c r="D50" s="6" t="s">
        <v>6</v>
      </c>
      <c r="E50" s="64"/>
      <c r="F50" s="81">
        <f t="shared" si="9"/>
        <v>4.5</v>
      </c>
    </row>
    <row r="51" spans="1:6" ht="20.25" x14ac:dyDescent="0.3">
      <c r="A51" s="34" t="s">
        <v>328</v>
      </c>
      <c r="B51" s="63" t="s">
        <v>11</v>
      </c>
      <c r="C51" s="6" t="s">
        <v>44</v>
      </c>
      <c r="D51" s="6" t="s">
        <v>327</v>
      </c>
      <c r="E51" s="64"/>
      <c r="F51" s="81">
        <f t="shared" si="9"/>
        <v>4.5</v>
      </c>
    </row>
    <row r="52" spans="1:6" ht="37.5" x14ac:dyDescent="0.3">
      <c r="A52" s="36" t="s">
        <v>14</v>
      </c>
      <c r="B52" s="63" t="s">
        <v>11</v>
      </c>
      <c r="C52" s="6" t="s">
        <v>44</v>
      </c>
      <c r="D52" s="6" t="s">
        <v>329</v>
      </c>
      <c r="E52" s="64"/>
      <c r="F52" s="81">
        <f t="shared" si="9"/>
        <v>4.5</v>
      </c>
    </row>
    <row r="53" spans="1:6" ht="43.5" customHeight="1" x14ac:dyDescent="0.3">
      <c r="A53" s="34" t="s">
        <v>45</v>
      </c>
      <c r="B53" s="63" t="s">
        <v>11</v>
      </c>
      <c r="C53" s="6" t="s">
        <v>44</v>
      </c>
      <c r="D53" s="6" t="s">
        <v>340</v>
      </c>
      <c r="E53" s="64"/>
      <c r="F53" s="81">
        <f t="shared" si="9"/>
        <v>4.5</v>
      </c>
    </row>
    <row r="54" spans="1:6" ht="37.5" x14ac:dyDescent="0.3">
      <c r="A54" s="37" t="s">
        <v>21</v>
      </c>
      <c r="B54" s="63" t="s">
        <v>11</v>
      </c>
      <c r="C54" s="6" t="s">
        <v>44</v>
      </c>
      <c r="D54" s="6" t="s">
        <v>340</v>
      </c>
      <c r="E54" s="64" t="s">
        <v>22</v>
      </c>
      <c r="F54" s="81">
        <v>4.5</v>
      </c>
    </row>
    <row r="55" spans="1:6" s="8" customFormat="1" ht="37.5" x14ac:dyDescent="0.3">
      <c r="A55" s="33" t="s">
        <v>46</v>
      </c>
      <c r="B55" s="61" t="s">
        <v>11</v>
      </c>
      <c r="C55" s="5" t="s">
        <v>47</v>
      </c>
      <c r="D55" s="5"/>
      <c r="E55" s="62"/>
      <c r="F55" s="81">
        <f>+F56</f>
        <v>24633.500000000007</v>
      </c>
    </row>
    <row r="56" spans="1:6" ht="37.5" x14ac:dyDescent="0.3">
      <c r="A56" s="39" t="s">
        <v>341</v>
      </c>
      <c r="B56" s="63" t="s">
        <v>11</v>
      </c>
      <c r="C56" s="6" t="s">
        <v>47</v>
      </c>
      <c r="D56" s="6" t="s">
        <v>15</v>
      </c>
      <c r="E56" s="64"/>
      <c r="F56" s="81">
        <f t="shared" ref="F56" si="10">+F58</f>
        <v>24633.500000000007</v>
      </c>
    </row>
    <row r="57" spans="1:6" ht="20.25" x14ac:dyDescent="0.3">
      <c r="A57" s="38" t="s">
        <v>328</v>
      </c>
      <c r="B57" s="63" t="s">
        <v>11</v>
      </c>
      <c r="C57" s="6" t="s">
        <v>47</v>
      </c>
      <c r="D57" s="6" t="s">
        <v>343</v>
      </c>
      <c r="E57" s="64"/>
      <c r="F57" s="81">
        <f t="shared" ref="F57" si="11">+F58</f>
        <v>24633.500000000007</v>
      </c>
    </row>
    <row r="58" spans="1:6" ht="20.25" x14ac:dyDescent="0.3">
      <c r="A58" s="39" t="s">
        <v>661</v>
      </c>
      <c r="B58" s="63" t="s">
        <v>11</v>
      </c>
      <c r="C58" s="6" t="s">
        <v>47</v>
      </c>
      <c r="D58" s="6" t="s">
        <v>342</v>
      </c>
      <c r="E58" s="64"/>
      <c r="F58" s="81">
        <f>+F59+F63+F66+F68</f>
        <v>24633.500000000007</v>
      </c>
    </row>
    <row r="59" spans="1:6" ht="20.25" x14ac:dyDescent="0.3">
      <c r="A59" s="39" t="s">
        <v>48</v>
      </c>
      <c r="B59" s="63" t="s">
        <v>11</v>
      </c>
      <c r="C59" s="6" t="s">
        <v>47</v>
      </c>
      <c r="D59" s="6" t="s">
        <v>344</v>
      </c>
      <c r="E59" s="64"/>
      <c r="F59" s="81">
        <f>+F60+F61+F62</f>
        <v>1922.5</v>
      </c>
    </row>
    <row r="60" spans="1:6" ht="20.25" x14ac:dyDescent="0.3">
      <c r="A60" s="35" t="s">
        <v>35</v>
      </c>
      <c r="B60" s="63" t="s">
        <v>11</v>
      </c>
      <c r="C60" s="6" t="s">
        <v>47</v>
      </c>
      <c r="D60" s="6" t="s">
        <v>344</v>
      </c>
      <c r="E60" s="64" t="s">
        <v>36</v>
      </c>
      <c r="F60" s="81">
        <v>1682.3</v>
      </c>
    </row>
    <row r="61" spans="1:6" ht="37.5" x14ac:dyDescent="0.3">
      <c r="A61" s="37" t="s">
        <v>21</v>
      </c>
      <c r="B61" s="63" t="s">
        <v>11</v>
      </c>
      <c r="C61" s="6" t="s">
        <v>47</v>
      </c>
      <c r="D61" s="6" t="s">
        <v>344</v>
      </c>
      <c r="E61" s="64" t="s">
        <v>22</v>
      </c>
      <c r="F61" s="81">
        <v>230.2</v>
      </c>
    </row>
    <row r="62" spans="1:6" ht="20.25" x14ac:dyDescent="0.3">
      <c r="A62" s="37" t="s">
        <v>23</v>
      </c>
      <c r="B62" s="63" t="s">
        <v>11</v>
      </c>
      <c r="C62" s="6" t="s">
        <v>47</v>
      </c>
      <c r="D62" s="6" t="s">
        <v>344</v>
      </c>
      <c r="E62" s="64" t="s">
        <v>24</v>
      </c>
      <c r="F62" s="81">
        <v>10</v>
      </c>
    </row>
    <row r="63" spans="1:6" ht="37.5" x14ac:dyDescent="0.3">
      <c r="A63" s="39" t="s">
        <v>49</v>
      </c>
      <c r="B63" s="63" t="s">
        <v>11</v>
      </c>
      <c r="C63" s="6" t="s">
        <v>47</v>
      </c>
      <c r="D63" s="6" t="s">
        <v>345</v>
      </c>
      <c r="E63" s="64"/>
      <c r="F63" s="81">
        <f t="shared" ref="F63" si="12">+F64+F65</f>
        <v>15419.800000000001</v>
      </c>
    </row>
    <row r="64" spans="1:6" ht="20.25" x14ac:dyDescent="0.3">
      <c r="A64" s="35" t="s">
        <v>35</v>
      </c>
      <c r="B64" s="63" t="s">
        <v>11</v>
      </c>
      <c r="C64" s="6" t="s">
        <v>47</v>
      </c>
      <c r="D64" s="6" t="s">
        <v>345</v>
      </c>
      <c r="E64" s="64" t="s">
        <v>36</v>
      </c>
      <c r="F64" s="81">
        <v>14210.800000000001</v>
      </c>
    </row>
    <row r="65" spans="1:6" ht="37.5" x14ac:dyDescent="0.3">
      <c r="A65" s="37" t="s">
        <v>21</v>
      </c>
      <c r="B65" s="63" t="s">
        <v>11</v>
      </c>
      <c r="C65" s="6" t="s">
        <v>47</v>
      </c>
      <c r="D65" s="6" t="s">
        <v>345</v>
      </c>
      <c r="E65" s="64" t="s">
        <v>22</v>
      </c>
      <c r="F65" s="81">
        <v>1209</v>
      </c>
    </row>
    <row r="66" spans="1:6" ht="20.25" customHeight="1" x14ac:dyDescent="0.3">
      <c r="A66" s="34" t="s">
        <v>16</v>
      </c>
      <c r="B66" s="61" t="s">
        <v>11</v>
      </c>
      <c r="C66" s="5" t="s">
        <v>47</v>
      </c>
      <c r="D66" s="5" t="s">
        <v>346</v>
      </c>
      <c r="E66" s="62" t="s">
        <v>20</v>
      </c>
      <c r="F66" s="81">
        <f t="shared" ref="F66" si="13">+F67</f>
        <v>7210.3000000000011</v>
      </c>
    </row>
    <row r="67" spans="1:6" ht="20.25" x14ac:dyDescent="0.3">
      <c r="A67" s="35" t="s">
        <v>35</v>
      </c>
      <c r="B67" s="63" t="s">
        <v>11</v>
      </c>
      <c r="C67" s="6" t="s">
        <v>47</v>
      </c>
      <c r="D67" s="6" t="s">
        <v>346</v>
      </c>
      <c r="E67" s="64" t="s">
        <v>36</v>
      </c>
      <c r="F67" s="81">
        <v>7210.3000000000011</v>
      </c>
    </row>
    <row r="68" spans="1:6" ht="24" customHeight="1" x14ac:dyDescent="0.3">
      <c r="A68" s="37" t="s">
        <v>348</v>
      </c>
      <c r="B68" s="63" t="s">
        <v>11</v>
      </c>
      <c r="C68" s="6" t="s">
        <v>47</v>
      </c>
      <c r="D68" s="6" t="s">
        <v>347</v>
      </c>
      <c r="E68" s="64"/>
      <c r="F68" s="81">
        <f t="shared" ref="F68" si="14">+F69+F70</f>
        <v>80.900000000000006</v>
      </c>
    </row>
    <row r="69" spans="1:6" ht="20.25" x14ac:dyDescent="0.3">
      <c r="A69" s="35" t="s">
        <v>35</v>
      </c>
      <c r="B69" s="63" t="s">
        <v>11</v>
      </c>
      <c r="C69" s="6" t="s">
        <v>47</v>
      </c>
      <c r="D69" s="6" t="s">
        <v>347</v>
      </c>
      <c r="E69" s="64" t="s">
        <v>36</v>
      </c>
      <c r="F69" s="81">
        <v>72.2</v>
      </c>
    </row>
    <row r="70" spans="1:6" ht="37.5" x14ac:dyDescent="0.3">
      <c r="A70" s="37" t="s">
        <v>21</v>
      </c>
      <c r="B70" s="63" t="s">
        <v>11</v>
      </c>
      <c r="C70" s="6" t="s">
        <v>47</v>
      </c>
      <c r="D70" s="6" t="s">
        <v>347</v>
      </c>
      <c r="E70" s="64" t="s">
        <v>22</v>
      </c>
      <c r="F70" s="81">
        <v>8.6999999999999993</v>
      </c>
    </row>
    <row r="71" spans="1:6" s="8" customFormat="1" ht="20.25" x14ac:dyDescent="0.3">
      <c r="A71" s="33" t="s">
        <v>50</v>
      </c>
      <c r="B71" s="61" t="s">
        <v>11</v>
      </c>
      <c r="C71" s="5" t="s">
        <v>10</v>
      </c>
      <c r="D71" s="5"/>
      <c r="E71" s="62"/>
      <c r="F71" s="81">
        <f t="shared" ref="F71:F73" si="15">SUM(F72)</f>
        <v>3300</v>
      </c>
    </row>
    <row r="72" spans="1:6" ht="20.25" x14ac:dyDescent="0.3">
      <c r="A72" s="34" t="s">
        <v>50</v>
      </c>
      <c r="B72" s="61" t="s">
        <v>11</v>
      </c>
      <c r="C72" s="5" t="s">
        <v>10</v>
      </c>
      <c r="D72" s="20" t="s">
        <v>51</v>
      </c>
      <c r="E72" s="62"/>
      <c r="F72" s="81">
        <f t="shared" si="15"/>
        <v>3300</v>
      </c>
    </row>
    <row r="73" spans="1:6" ht="20.25" x14ac:dyDescent="0.3">
      <c r="A73" s="38" t="s">
        <v>52</v>
      </c>
      <c r="B73" s="61" t="s">
        <v>11</v>
      </c>
      <c r="C73" s="5" t="s">
        <v>10</v>
      </c>
      <c r="D73" s="20" t="s">
        <v>53</v>
      </c>
      <c r="E73" s="62" t="s">
        <v>20</v>
      </c>
      <c r="F73" s="81">
        <f t="shared" si="15"/>
        <v>3300</v>
      </c>
    </row>
    <row r="74" spans="1:6" ht="20.25" x14ac:dyDescent="0.3">
      <c r="A74" s="36" t="s">
        <v>54</v>
      </c>
      <c r="B74" s="61" t="s">
        <v>11</v>
      </c>
      <c r="C74" s="5" t="s">
        <v>10</v>
      </c>
      <c r="D74" s="5" t="s">
        <v>53</v>
      </c>
      <c r="E74" s="62" t="s">
        <v>55</v>
      </c>
      <c r="F74" s="81">
        <v>3300</v>
      </c>
    </row>
    <row r="75" spans="1:6" s="8" customFormat="1" ht="20.25" x14ac:dyDescent="0.3">
      <c r="A75" s="36" t="s">
        <v>56</v>
      </c>
      <c r="B75" s="63" t="s">
        <v>11</v>
      </c>
      <c r="C75" s="6" t="s">
        <v>57</v>
      </c>
      <c r="D75" s="6"/>
      <c r="E75" s="64"/>
      <c r="F75" s="82">
        <f>+F76+F102+F132+F160+F141+F151+F188</f>
        <v>300556.7</v>
      </c>
    </row>
    <row r="76" spans="1:6" ht="37.5" x14ac:dyDescent="0.3">
      <c r="A76" s="34" t="s">
        <v>375</v>
      </c>
      <c r="B76" s="63" t="s">
        <v>11</v>
      </c>
      <c r="C76" s="6" t="s">
        <v>57</v>
      </c>
      <c r="D76" s="5" t="s">
        <v>197</v>
      </c>
      <c r="E76" s="64"/>
      <c r="F76" s="82">
        <f t="shared" ref="F76" si="16">SUM(F77+F86)</f>
        <v>16421.600000000002</v>
      </c>
    </row>
    <row r="77" spans="1:6" ht="20.25" x14ac:dyDescent="0.3">
      <c r="A77" s="38" t="s">
        <v>442</v>
      </c>
      <c r="B77" s="63" t="s">
        <v>11</v>
      </c>
      <c r="C77" s="6" t="s">
        <v>57</v>
      </c>
      <c r="D77" s="5" t="s">
        <v>228</v>
      </c>
      <c r="E77" s="64"/>
      <c r="F77" s="82">
        <f t="shared" ref="F77" si="17">SUM(F78+F81)</f>
        <v>350.4</v>
      </c>
    </row>
    <row r="78" spans="1:6" ht="20.25" x14ac:dyDescent="0.3">
      <c r="A78" s="38" t="s">
        <v>119</v>
      </c>
      <c r="B78" s="63" t="s">
        <v>11</v>
      </c>
      <c r="C78" s="6" t="s">
        <v>57</v>
      </c>
      <c r="D78" s="5" t="s">
        <v>229</v>
      </c>
      <c r="E78" s="64"/>
      <c r="F78" s="82">
        <f t="shared" ref="F78:F79" si="18">SUM(F79)</f>
        <v>108</v>
      </c>
    </row>
    <row r="79" spans="1:6" ht="20.25" x14ac:dyDescent="0.3">
      <c r="A79" s="34" t="s">
        <v>376</v>
      </c>
      <c r="B79" s="63" t="s">
        <v>11</v>
      </c>
      <c r="C79" s="6" t="s">
        <v>57</v>
      </c>
      <c r="D79" s="5" t="s">
        <v>231</v>
      </c>
      <c r="E79" s="64"/>
      <c r="F79" s="82">
        <f t="shared" si="18"/>
        <v>108</v>
      </c>
    </row>
    <row r="80" spans="1:6" ht="37.5" x14ac:dyDescent="0.3">
      <c r="A80" s="40" t="s">
        <v>21</v>
      </c>
      <c r="B80" s="63" t="s">
        <v>11</v>
      </c>
      <c r="C80" s="6" t="s">
        <v>57</v>
      </c>
      <c r="D80" s="5" t="s">
        <v>231</v>
      </c>
      <c r="E80" s="64" t="s">
        <v>22</v>
      </c>
      <c r="F80" s="81">
        <v>108</v>
      </c>
    </row>
    <row r="81" spans="1:6" ht="20.25" x14ac:dyDescent="0.3">
      <c r="A81" s="34" t="s">
        <v>59</v>
      </c>
      <c r="B81" s="63" t="s">
        <v>11</v>
      </c>
      <c r="C81" s="6" t="s">
        <v>57</v>
      </c>
      <c r="D81" s="5" t="s">
        <v>234</v>
      </c>
      <c r="E81" s="64"/>
      <c r="F81" s="82">
        <f t="shared" ref="F81" si="19">SUM(F82+F84)</f>
        <v>242.4</v>
      </c>
    </row>
    <row r="82" spans="1:6" ht="20.25" x14ac:dyDescent="0.3">
      <c r="A82" s="34" t="s">
        <v>171</v>
      </c>
      <c r="B82" s="63" t="s">
        <v>11</v>
      </c>
      <c r="C82" s="6" t="s">
        <v>57</v>
      </c>
      <c r="D82" s="5" t="s">
        <v>313</v>
      </c>
      <c r="E82" s="64"/>
      <c r="F82" s="82">
        <f t="shared" ref="F82" si="20">SUM(F83)</f>
        <v>42.4</v>
      </c>
    </row>
    <row r="83" spans="1:6" ht="37.5" x14ac:dyDescent="0.3">
      <c r="A83" s="40" t="s">
        <v>21</v>
      </c>
      <c r="B83" s="63" t="s">
        <v>11</v>
      </c>
      <c r="C83" s="6" t="s">
        <v>57</v>
      </c>
      <c r="D83" s="5" t="s">
        <v>313</v>
      </c>
      <c r="E83" s="64" t="s">
        <v>22</v>
      </c>
      <c r="F83" s="81">
        <v>42.4</v>
      </c>
    </row>
    <row r="84" spans="1:6" ht="20.25" x14ac:dyDescent="0.3">
      <c r="A84" s="34" t="s">
        <v>60</v>
      </c>
      <c r="B84" s="63" t="s">
        <v>11</v>
      </c>
      <c r="C84" s="6" t="s">
        <v>57</v>
      </c>
      <c r="D84" s="5" t="s">
        <v>377</v>
      </c>
      <c r="E84" s="64"/>
      <c r="F84" s="82">
        <f t="shared" ref="F84" si="21">SUM(F85)</f>
        <v>200</v>
      </c>
    </row>
    <row r="85" spans="1:6" ht="37.5" x14ac:dyDescent="0.3">
      <c r="A85" s="40" t="s">
        <v>21</v>
      </c>
      <c r="B85" s="63" t="s">
        <v>11</v>
      </c>
      <c r="C85" s="6" t="s">
        <v>57</v>
      </c>
      <c r="D85" s="5" t="s">
        <v>377</v>
      </c>
      <c r="E85" s="64" t="s">
        <v>22</v>
      </c>
      <c r="F85" s="81">
        <v>200</v>
      </c>
    </row>
    <row r="86" spans="1:6" ht="20.25" x14ac:dyDescent="0.3">
      <c r="A86" s="38" t="s">
        <v>328</v>
      </c>
      <c r="B86" s="63" t="s">
        <v>11</v>
      </c>
      <c r="C86" s="6" t="s">
        <v>57</v>
      </c>
      <c r="D86" s="5" t="s">
        <v>198</v>
      </c>
      <c r="E86" s="64"/>
      <c r="F86" s="82">
        <f t="shared" ref="F86" si="22">SUM(F87+F92)</f>
        <v>16071.2</v>
      </c>
    </row>
    <row r="87" spans="1:6" ht="20.25" x14ac:dyDescent="0.3">
      <c r="A87" s="34" t="s">
        <v>99</v>
      </c>
      <c r="B87" s="63" t="s">
        <v>11</v>
      </c>
      <c r="C87" s="6" t="s">
        <v>57</v>
      </c>
      <c r="D87" s="5" t="s">
        <v>200</v>
      </c>
      <c r="E87" s="64"/>
      <c r="F87" s="82">
        <f t="shared" ref="F87" si="23">SUM(F88+F90)</f>
        <v>452</v>
      </c>
    </row>
    <row r="88" spans="1:6" ht="20.25" x14ac:dyDescent="0.3">
      <c r="A88" s="34" t="s">
        <v>378</v>
      </c>
      <c r="B88" s="63" t="s">
        <v>11</v>
      </c>
      <c r="C88" s="6" t="s">
        <v>57</v>
      </c>
      <c r="D88" s="5" t="s">
        <v>201</v>
      </c>
      <c r="E88" s="64"/>
      <c r="F88" s="82">
        <f t="shared" ref="F88" si="24">SUM(F89)</f>
        <v>282</v>
      </c>
    </row>
    <row r="89" spans="1:6" ht="37.5" x14ac:dyDescent="0.3">
      <c r="A89" s="40" t="s">
        <v>21</v>
      </c>
      <c r="B89" s="63" t="s">
        <v>11</v>
      </c>
      <c r="C89" s="6" t="s">
        <v>57</v>
      </c>
      <c r="D89" s="5" t="s">
        <v>201</v>
      </c>
      <c r="E89" s="64" t="s">
        <v>22</v>
      </c>
      <c r="F89" s="81">
        <v>282</v>
      </c>
    </row>
    <row r="90" spans="1:6" ht="20.25" x14ac:dyDescent="0.3">
      <c r="A90" s="40" t="s">
        <v>60</v>
      </c>
      <c r="B90" s="63" t="s">
        <v>11</v>
      </c>
      <c r="C90" s="6" t="s">
        <v>57</v>
      </c>
      <c r="D90" s="5" t="s">
        <v>379</v>
      </c>
      <c r="E90" s="64"/>
      <c r="F90" s="82">
        <f t="shared" ref="F90" si="25">SUM(F91)</f>
        <v>170</v>
      </c>
    </row>
    <row r="91" spans="1:6" ht="37.5" x14ac:dyDescent="0.3">
      <c r="A91" s="40" t="s">
        <v>21</v>
      </c>
      <c r="B91" s="63" t="s">
        <v>11</v>
      </c>
      <c r="C91" s="6" t="s">
        <v>57</v>
      </c>
      <c r="D91" s="5" t="s">
        <v>379</v>
      </c>
      <c r="E91" s="64" t="s">
        <v>22</v>
      </c>
      <c r="F91" s="81">
        <v>170</v>
      </c>
    </row>
    <row r="92" spans="1:6" ht="37.5" x14ac:dyDescent="0.3">
      <c r="A92" s="34" t="s">
        <v>380</v>
      </c>
      <c r="B92" s="63" t="s">
        <v>11</v>
      </c>
      <c r="C92" s="6" t="s">
        <v>57</v>
      </c>
      <c r="D92" s="5" t="s">
        <v>203</v>
      </c>
      <c r="E92" s="64"/>
      <c r="F92" s="82">
        <f t="shared" ref="F92" si="26">SUM(F93+F97+F99)</f>
        <v>15619.2</v>
      </c>
    </row>
    <row r="93" spans="1:6" ht="20.25" x14ac:dyDescent="0.3">
      <c r="A93" s="38" t="s">
        <v>381</v>
      </c>
      <c r="B93" s="63" t="s">
        <v>11</v>
      </c>
      <c r="C93" s="6" t="s">
        <v>57</v>
      </c>
      <c r="D93" s="5" t="s">
        <v>382</v>
      </c>
      <c r="E93" s="64"/>
      <c r="F93" s="82">
        <f t="shared" ref="F93" si="27">SUM(F94+F95+F96)</f>
        <v>617.6</v>
      </c>
    </row>
    <row r="94" spans="1:6" ht="20.25" x14ac:dyDescent="0.3">
      <c r="A94" s="34" t="s">
        <v>61</v>
      </c>
      <c r="B94" s="63" t="s">
        <v>11</v>
      </c>
      <c r="C94" s="6" t="s">
        <v>57</v>
      </c>
      <c r="D94" s="5" t="s">
        <v>382</v>
      </c>
      <c r="E94" s="64" t="s">
        <v>62</v>
      </c>
      <c r="F94" s="81">
        <v>400</v>
      </c>
    </row>
    <row r="95" spans="1:6" ht="37.5" x14ac:dyDescent="0.3">
      <c r="A95" s="40" t="s">
        <v>21</v>
      </c>
      <c r="B95" s="63" t="s">
        <v>11</v>
      </c>
      <c r="C95" s="6" t="s">
        <v>57</v>
      </c>
      <c r="D95" s="5" t="s">
        <v>382</v>
      </c>
      <c r="E95" s="64" t="s">
        <v>22</v>
      </c>
      <c r="F95" s="81">
        <v>206.89999999999998</v>
      </c>
    </row>
    <row r="96" spans="1:6" ht="20.25" x14ac:dyDescent="0.3">
      <c r="A96" s="37" t="s">
        <v>23</v>
      </c>
      <c r="B96" s="63" t="s">
        <v>11</v>
      </c>
      <c r="C96" s="6" t="s">
        <v>57</v>
      </c>
      <c r="D96" s="5" t="s">
        <v>382</v>
      </c>
      <c r="E96" s="64" t="s">
        <v>24</v>
      </c>
      <c r="F96" s="81">
        <v>10.7</v>
      </c>
    </row>
    <row r="97" spans="1:6" ht="24.75" customHeight="1" x14ac:dyDescent="0.3">
      <c r="A97" s="34" t="s">
        <v>16</v>
      </c>
      <c r="B97" s="63" t="s">
        <v>11</v>
      </c>
      <c r="C97" s="6" t="s">
        <v>57</v>
      </c>
      <c r="D97" s="5" t="s">
        <v>285</v>
      </c>
      <c r="E97" s="64"/>
      <c r="F97" s="82">
        <f t="shared" ref="F97" si="28">SUM(F98)</f>
        <v>2746.5</v>
      </c>
    </row>
    <row r="98" spans="1:6" ht="20.25" x14ac:dyDescent="0.3">
      <c r="A98" s="34" t="s">
        <v>61</v>
      </c>
      <c r="B98" s="63" t="s">
        <v>11</v>
      </c>
      <c r="C98" s="6" t="s">
        <v>57</v>
      </c>
      <c r="D98" s="5" t="s">
        <v>285</v>
      </c>
      <c r="E98" s="64" t="s">
        <v>62</v>
      </c>
      <c r="F98" s="81">
        <v>2746.5</v>
      </c>
    </row>
    <row r="99" spans="1:6" ht="20.25" x14ac:dyDescent="0.3">
      <c r="A99" s="40" t="s">
        <v>60</v>
      </c>
      <c r="B99" s="63" t="s">
        <v>11</v>
      </c>
      <c r="C99" s="6" t="s">
        <v>57</v>
      </c>
      <c r="D99" s="5" t="s">
        <v>383</v>
      </c>
      <c r="E99" s="64"/>
      <c r="F99" s="82">
        <f t="shared" ref="F99" si="29">SUM(F100+F101)</f>
        <v>12255.1</v>
      </c>
    </row>
    <row r="100" spans="1:6" ht="20.25" x14ac:dyDescent="0.3">
      <c r="A100" s="34" t="s">
        <v>61</v>
      </c>
      <c r="B100" s="63" t="s">
        <v>11</v>
      </c>
      <c r="C100" s="6" t="s">
        <v>57</v>
      </c>
      <c r="D100" s="5" t="s">
        <v>383</v>
      </c>
      <c r="E100" s="64" t="s">
        <v>62</v>
      </c>
      <c r="F100" s="81">
        <v>11729.5</v>
      </c>
    </row>
    <row r="101" spans="1:6" ht="37.5" x14ac:dyDescent="0.3">
      <c r="A101" s="40" t="s">
        <v>21</v>
      </c>
      <c r="B101" s="63" t="s">
        <v>11</v>
      </c>
      <c r="C101" s="6" t="s">
        <v>57</v>
      </c>
      <c r="D101" s="5" t="s">
        <v>383</v>
      </c>
      <c r="E101" s="64" t="s">
        <v>22</v>
      </c>
      <c r="F101" s="81">
        <v>525.6</v>
      </c>
    </row>
    <row r="102" spans="1:6" ht="41.25" customHeight="1" x14ac:dyDescent="0.3">
      <c r="A102" s="36" t="s">
        <v>326</v>
      </c>
      <c r="B102" s="63" t="s">
        <v>11</v>
      </c>
      <c r="C102" s="6" t="s">
        <v>57</v>
      </c>
      <c r="D102" s="6" t="s">
        <v>6</v>
      </c>
      <c r="E102" s="64"/>
      <c r="F102" s="82">
        <f>+F103</f>
        <v>151584.60000000003</v>
      </c>
    </row>
    <row r="103" spans="1:6" ht="20.25" x14ac:dyDescent="0.3">
      <c r="A103" s="34" t="s">
        <v>328</v>
      </c>
      <c r="B103" s="63" t="s">
        <v>11</v>
      </c>
      <c r="C103" s="6" t="s">
        <v>57</v>
      </c>
      <c r="D103" s="6" t="s">
        <v>327</v>
      </c>
      <c r="E103" s="64"/>
      <c r="F103" s="81">
        <f>+F104+F114+F127</f>
        <v>151584.60000000003</v>
      </c>
    </row>
    <row r="104" spans="1:6" ht="37.5" x14ac:dyDescent="0.3">
      <c r="A104" s="34" t="s">
        <v>63</v>
      </c>
      <c r="B104" s="61" t="s">
        <v>11</v>
      </c>
      <c r="C104" s="5" t="s">
        <v>57</v>
      </c>
      <c r="D104" s="5" t="s">
        <v>332</v>
      </c>
      <c r="E104" s="62" t="s">
        <v>20</v>
      </c>
      <c r="F104" s="81">
        <f>+F105+F110+F112</f>
        <v>2048.2000000000003</v>
      </c>
    </row>
    <row r="105" spans="1:6" ht="37.5" x14ac:dyDescent="0.3">
      <c r="A105" s="34" t="s">
        <v>334</v>
      </c>
      <c r="B105" s="61" t="s">
        <v>11</v>
      </c>
      <c r="C105" s="5" t="s">
        <v>57</v>
      </c>
      <c r="D105" s="5" t="s">
        <v>333</v>
      </c>
      <c r="E105" s="62" t="s">
        <v>20</v>
      </c>
      <c r="F105" s="81">
        <f t="shared" ref="F105" si="30">+F107+F109+F106+F108</f>
        <v>1193.9000000000001</v>
      </c>
    </row>
    <row r="106" spans="1:6" ht="20.25" x14ac:dyDescent="0.3">
      <c r="A106" s="35" t="s">
        <v>35</v>
      </c>
      <c r="B106" s="61" t="s">
        <v>11</v>
      </c>
      <c r="C106" s="5" t="s">
        <v>57</v>
      </c>
      <c r="D106" s="5" t="s">
        <v>333</v>
      </c>
      <c r="E106" s="62" t="s">
        <v>36</v>
      </c>
      <c r="F106" s="81">
        <v>104.2</v>
      </c>
    </row>
    <row r="107" spans="1:6" ht="37.5" x14ac:dyDescent="0.3">
      <c r="A107" s="37" t="s">
        <v>21</v>
      </c>
      <c r="B107" s="63" t="s">
        <v>11</v>
      </c>
      <c r="C107" s="6" t="s">
        <v>57</v>
      </c>
      <c r="D107" s="6" t="s">
        <v>333</v>
      </c>
      <c r="E107" s="64" t="s">
        <v>22</v>
      </c>
      <c r="F107" s="81">
        <v>700</v>
      </c>
    </row>
    <row r="108" spans="1:6" ht="20.25" x14ac:dyDescent="0.3">
      <c r="A108" s="37" t="s">
        <v>25</v>
      </c>
      <c r="B108" s="63" t="s">
        <v>11</v>
      </c>
      <c r="C108" s="6" t="s">
        <v>57</v>
      </c>
      <c r="D108" s="6" t="s">
        <v>333</v>
      </c>
      <c r="E108" s="64" t="s">
        <v>26</v>
      </c>
      <c r="F108" s="81">
        <v>96</v>
      </c>
    </row>
    <row r="109" spans="1:6" ht="20.25" x14ac:dyDescent="0.3">
      <c r="A109" s="37" t="s">
        <v>23</v>
      </c>
      <c r="B109" s="63" t="s">
        <v>11</v>
      </c>
      <c r="C109" s="6" t="s">
        <v>57</v>
      </c>
      <c r="D109" s="6" t="s">
        <v>333</v>
      </c>
      <c r="E109" s="64" t="s">
        <v>24</v>
      </c>
      <c r="F109" s="81">
        <v>293.7</v>
      </c>
    </row>
    <row r="110" spans="1:6" ht="37.5" x14ac:dyDescent="0.3">
      <c r="A110" s="34" t="s">
        <v>308</v>
      </c>
      <c r="B110" s="61" t="s">
        <v>11</v>
      </c>
      <c r="C110" s="5" t="s">
        <v>57</v>
      </c>
      <c r="D110" s="5" t="s">
        <v>349</v>
      </c>
      <c r="E110" s="62" t="s">
        <v>20</v>
      </c>
      <c r="F110" s="81">
        <f t="shared" ref="F110" si="31">+F111</f>
        <v>450</v>
      </c>
    </row>
    <row r="111" spans="1:6" ht="37.5" x14ac:dyDescent="0.3">
      <c r="A111" s="37" t="s">
        <v>21</v>
      </c>
      <c r="B111" s="63" t="s">
        <v>11</v>
      </c>
      <c r="C111" s="6" t="s">
        <v>57</v>
      </c>
      <c r="D111" s="6" t="s">
        <v>349</v>
      </c>
      <c r="E111" s="64" t="s">
        <v>22</v>
      </c>
      <c r="F111" s="81">
        <v>450</v>
      </c>
    </row>
    <row r="112" spans="1:6" ht="37.5" x14ac:dyDescent="0.3">
      <c r="A112" s="33" t="s">
        <v>64</v>
      </c>
      <c r="B112" s="61" t="s">
        <v>11</v>
      </c>
      <c r="C112" s="5" t="s">
        <v>57</v>
      </c>
      <c r="D112" s="5" t="s">
        <v>350</v>
      </c>
      <c r="E112" s="62" t="s">
        <v>20</v>
      </c>
      <c r="F112" s="81">
        <f t="shared" ref="F112" si="32">+F113</f>
        <v>404.3</v>
      </c>
    </row>
    <row r="113" spans="1:6" ht="20.25" x14ac:dyDescent="0.3">
      <c r="A113" s="37" t="s">
        <v>25</v>
      </c>
      <c r="B113" s="63" t="s">
        <v>11</v>
      </c>
      <c r="C113" s="6" t="s">
        <v>57</v>
      </c>
      <c r="D113" s="6" t="s">
        <v>350</v>
      </c>
      <c r="E113" s="64" t="s">
        <v>26</v>
      </c>
      <c r="F113" s="81">
        <v>404.3</v>
      </c>
    </row>
    <row r="114" spans="1:6" ht="37.5" x14ac:dyDescent="0.3">
      <c r="A114" s="34" t="s">
        <v>14</v>
      </c>
      <c r="B114" s="63" t="s">
        <v>11</v>
      </c>
      <c r="C114" s="6" t="s">
        <v>57</v>
      </c>
      <c r="D114" s="6" t="s">
        <v>329</v>
      </c>
      <c r="E114" s="64"/>
      <c r="F114" s="81">
        <f>+F121+F123+F125+F119+F115</f>
        <v>148365.20000000001</v>
      </c>
    </row>
    <row r="115" spans="1:6" ht="20.25" x14ac:dyDescent="0.3">
      <c r="A115" s="34" t="s">
        <v>68</v>
      </c>
      <c r="B115" s="61" t="s">
        <v>11</v>
      </c>
      <c r="C115" s="5" t="s">
        <v>57</v>
      </c>
      <c r="D115" s="5" t="s">
        <v>351</v>
      </c>
      <c r="E115" s="62" t="s">
        <v>20</v>
      </c>
      <c r="F115" s="81">
        <f t="shared" ref="F115" si="33">SUM(F116:F118)</f>
        <v>75396</v>
      </c>
    </row>
    <row r="116" spans="1:6" ht="20.25" x14ac:dyDescent="0.3">
      <c r="A116" s="37" t="s">
        <v>61</v>
      </c>
      <c r="B116" s="63" t="s">
        <v>11</v>
      </c>
      <c r="C116" s="6" t="s">
        <v>57</v>
      </c>
      <c r="D116" s="6" t="s">
        <v>351</v>
      </c>
      <c r="E116" s="64" t="s">
        <v>62</v>
      </c>
      <c r="F116" s="81">
        <v>46043.5</v>
      </c>
    </row>
    <row r="117" spans="1:6" ht="37.5" x14ac:dyDescent="0.3">
      <c r="A117" s="37" t="s">
        <v>21</v>
      </c>
      <c r="B117" s="63" t="s">
        <v>11</v>
      </c>
      <c r="C117" s="6" t="s">
        <v>57</v>
      </c>
      <c r="D117" s="6" t="s">
        <v>351</v>
      </c>
      <c r="E117" s="64" t="s">
        <v>22</v>
      </c>
      <c r="F117" s="81">
        <v>29149.399999999998</v>
      </c>
    </row>
    <row r="118" spans="1:6" ht="20.25" x14ac:dyDescent="0.3">
      <c r="A118" s="37" t="s">
        <v>23</v>
      </c>
      <c r="B118" s="63" t="s">
        <v>11</v>
      </c>
      <c r="C118" s="6" t="s">
        <v>57</v>
      </c>
      <c r="D118" s="6" t="s">
        <v>351</v>
      </c>
      <c r="E118" s="64" t="s">
        <v>24</v>
      </c>
      <c r="F118" s="81">
        <v>203.1</v>
      </c>
    </row>
    <row r="119" spans="1:6" ht="24.75" customHeight="1" x14ac:dyDescent="0.3">
      <c r="A119" s="41" t="s">
        <v>16</v>
      </c>
      <c r="B119" s="61" t="s">
        <v>11</v>
      </c>
      <c r="C119" s="5" t="s">
        <v>57</v>
      </c>
      <c r="D119" s="6" t="s">
        <v>331</v>
      </c>
      <c r="E119" s="65"/>
      <c r="F119" s="81">
        <f t="shared" ref="F119" si="34">F120</f>
        <v>50851.199999999997</v>
      </c>
    </row>
    <row r="120" spans="1:6" ht="20.25" x14ac:dyDescent="0.3">
      <c r="A120" s="37" t="s">
        <v>61</v>
      </c>
      <c r="B120" s="61" t="s">
        <v>11</v>
      </c>
      <c r="C120" s="5" t="s">
        <v>57</v>
      </c>
      <c r="D120" s="6" t="s">
        <v>331</v>
      </c>
      <c r="E120" s="64" t="s">
        <v>62</v>
      </c>
      <c r="F120" s="81">
        <v>50851.199999999997</v>
      </c>
    </row>
    <row r="121" spans="1:6" ht="37.5" x14ac:dyDescent="0.3">
      <c r="A121" s="37" t="s">
        <v>353</v>
      </c>
      <c r="B121" s="63" t="s">
        <v>11</v>
      </c>
      <c r="C121" s="6" t="s">
        <v>57</v>
      </c>
      <c r="D121" s="6" t="s">
        <v>352</v>
      </c>
      <c r="E121" s="64"/>
      <c r="F121" s="81">
        <f t="shared" ref="F121" si="35">SUM(F122)</f>
        <v>22023</v>
      </c>
    </row>
    <row r="122" spans="1:6" ht="20.25" x14ac:dyDescent="0.3">
      <c r="A122" s="42" t="s">
        <v>175</v>
      </c>
      <c r="B122" s="63" t="s">
        <v>11</v>
      </c>
      <c r="C122" s="6" t="s">
        <v>57</v>
      </c>
      <c r="D122" s="6" t="s">
        <v>352</v>
      </c>
      <c r="E122" s="64" t="s">
        <v>12</v>
      </c>
      <c r="F122" s="81">
        <v>22023</v>
      </c>
    </row>
    <row r="123" spans="1:6" ht="37.5" x14ac:dyDescent="0.3">
      <c r="A123" s="37" t="s">
        <v>41</v>
      </c>
      <c r="B123" s="63" t="s">
        <v>11</v>
      </c>
      <c r="C123" s="6" t="s">
        <v>57</v>
      </c>
      <c r="D123" s="6" t="s">
        <v>337</v>
      </c>
      <c r="E123" s="64"/>
      <c r="F123" s="82">
        <f t="shared" ref="F123" si="36">+F124</f>
        <v>15</v>
      </c>
    </row>
    <row r="124" spans="1:6" ht="37.5" x14ac:dyDescent="0.3">
      <c r="A124" s="37" t="s">
        <v>21</v>
      </c>
      <c r="B124" s="63" t="s">
        <v>11</v>
      </c>
      <c r="C124" s="6" t="s">
        <v>57</v>
      </c>
      <c r="D124" s="6" t="s">
        <v>337</v>
      </c>
      <c r="E124" s="64" t="s">
        <v>22</v>
      </c>
      <c r="F124" s="81">
        <v>15</v>
      </c>
    </row>
    <row r="125" spans="1:6" ht="37.5" x14ac:dyDescent="0.3">
      <c r="A125" s="37" t="s">
        <v>662</v>
      </c>
      <c r="B125" s="63" t="s">
        <v>11</v>
      </c>
      <c r="C125" s="6" t="s">
        <v>57</v>
      </c>
      <c r="D125" s="6" t="s">
        <v>338</v>
      </c>
      <c r="E125" s="64"/>
      <c r="F125" s="82">
        <f t="shared" ref="F125" si="37">+F126</f>
        <v>80</v>
      </c>
    </row>
    <row r="126" spans="1:6" ht="37.5" x14ac:dyDescent="0.3">
      <c r="A126" s="37" t="s">
        <v>21</v>
      </c>
      <c r="B126" s="63" t="s">
        <v>11</v>
      </c>
      <c r="C126" s="6" t="s">
        <v>57</v>
      </c>
      <c r="D126" s="6" t="s">
        <v>338</v>
      </c>
      <c r="E126" s="64" t="s">
        <v>22</v>
      </c>
      <c r="F126" s="81">
        <v>80</v>
      </c>
    </row>
    <row r="127" spans="1:6" ht="20.25" x14ac:dyDescent="0.3">
      <c r="A127" s="36" t="s">
        <v>17</v>
      </c>
      <c r="B127" s="63" t="s">
        <v>11</v>
      </c>
      <c r="C127" s="6" t="s">
        <v>57</v>
      </c>
      <c r="D127" s="6" t="s">
        <v>354</v>
      </c>
      <c r="E127" s="64"/>
      <c r="F127" s="81">
        <f>+F128+F130</f>
        <v>1171.2</v>
      </c>
    </row>
    <row r="128" spans="1:6" ht="37.5" x14ac:dyDescent="0.3">
      <c r="A128" s="33" t="s">
        <v>279</v>
      </c>
      <c r="B128" s="61" t="s">
        <v>11</v>
      </c>
      <c r="C128" s="5" t="s">
        <v>57</v>
      </c>
      <c r="D128" s="5" t="s">
        <v>355</v>
      </c>
      <c r="E128" s="62" t="s">
        <v>20</v>
      </c>
      <c r="F128" s="81">
        <f t="shared" ref="F128:F130" si="38">+F129</f>
        <v>941.2</v>
      </c>
    </row>
    <row r="129" spans="1:6" ht="20.25" x14ac:dyDescent="0.3">
      <c r="A129" s="35" t="s">
        <v>35</v>
      </c>
      <c r="B129" s="63" t="s">
        <v>11</v>
      </c>
      <c r="C129" s="6" t="s">
        <v>57</v>
      </c>
      <c r="D129" s="6" t="s">
        <v>355</v>
      </c>
      <c r="E129" s="64" t="s">
        <v>36</v>
      </c>
      <c r="F129" s="81">
        <v>941.2</v>
      </c>
    </row>
    <row r="130" spans="1:6" ht="37.5" x14ac:dyDescent="0.3">
      <c r="A130" s="33" t="s">
        <v>663</v>
      </c>
      <c r="B130" s="61" t="s">
        <v>11</v>
      </c>
      <c r="C130" s="5" t="s">
        <v>57</v>
      </c>
      <c r="D130" s="5" t="s">
        <v>356</v>
      </c>
      <c r="E130" s="62" t="s">
        <v>20</v>
      </c>
      <c r="F130" s="81">
        <f t="shared" si="38"/>
        <v>230</v>
      </c>
    </row>
    <row r="131" spans="1:6" ht="20.25" x14ac:dyDescent="0.3">
      <c r="A131" s="37" t="s">
        <v>25</v>
      </c>
      <c r="B131" s="63" t="s">
        <v>11</v>
      </c>
      <c r="C131" s="6" t="s">
        <v>57</v>
      </c>
      <c r="D131" s="6" t="s">
        <v>356</v>
      </c>
      <c r="E131" s="64" t="s">
        <v>26</v>
      </c>
      <c r="F131" s="81">
        <v>230</v>
      </c>
    </row>
    <row r="132" spans="1:6" ht="37.5" x14ac:dyDescent="0.3">
      <c r="A132" s="39" t="s">
        <v>538</v>
      </c>
      <c r="B132" s="63" t="s">
        <v>11</v>
      </c>
      <c r="C132" s="6" t="s">
        <v>57</v>
      </c>
      <c r="D132" s="6" t="s">
        <v>138</v>
      </c>
      <c r="E132" s="64"/>
      <c r="F132" s="81">
        <f t="shared" ref="F132" si="39">+F133</f>
        <v>7795.9</v>
      </c>
    </row>
    <row r="133" spans="1:6" ht="20.25" x14ac:dyDescent="0.3">
      <c r="A133" s="37" t="s">
        <v>328</v>
      </c>
      <c r="B133" s="61" t="s">
        <v>11</v>
      </c>
      <c r="C133" s="5" t="s">
        <v>57</v>
      </c>
      <c r="D133" s="6" t="s">
        <v>140</v>
      </c>
      <c r="E133" s="64"/>
      <c r="F133" s="81">
        <f t="shared" ref="F133" si="40">+F134</f>
        <v>7795.9</v>
      </c>
    </row>
    <row r="134" spans="1:6" ht="37.5" x14ac:dyDescent="0.3">
      <c r="A134" s="34" t="s">
        <v>14</v>
      </c>
      <c r="B134" s="63" t="s">
        <v>11</v>
      </c>
      <c r="C134" s="6" t="s">
        <v>57</v>
      </c>
      <c r="D134" s="6" t="s">
        <v>537</v>
      </c>
      <c r="E134" s="64"/>
      <c r="F134" s="81">
        <f t="shared" ref="F134" si="41">F135+F139</f>
        <v>7795.9</v>
      </c>
    </row>
    <row r="135" spans="1:6" ht="20.25" x14ac:dyDescent="0.3">
      <c r="A135" s="42" t="s">
        <v>67</v>
      </c>
      <c r="B135" s="61" t="s">
        <v>11</v>
      </c>
      <c r="C135" s="5" t="s">
        <v>57</v>
      </c>
      <c r="D135" s="5" t="s">
        <v>539</v>
      </c>
      <c r="E135" s="64"/>
      <c r="F135" s="82">
        <f t="shared" ref="F135" si="42">+F136+F137+F138</f>
        <v>4527.2</v>
      </c>
    </row>
    <row r="136" spans="1:6" ht="20.25" x14ac:dyDescent="0.3">
      <c r="A136" s="34" t="s">
        <v>61</v>
      </c>
      <c r="B136" s="63" t="s">
        <v>11</v>
      </c>
      <c r="C136" s="6" t="s">
        <v>57</v>
      </c>
      <c r="D136" s="16" t="s">
        <v>539</v>
      </c>
      <c r="E136" s="66">
        <v>110</v>
      </c>
      <c r="F136" s="81">
        <v>3282</v>
      </c>
    </row>
    <row r="137" spans="1:6" ht="37.5" x14ac:dyDescent="0.3">
      <c r="A137" s="40" t="s">
        <v>21</v>
      </c>
      <c r="B137" s="63" t="s">
        <v>11</v>
      </c>
      <c r="C137" s="6" t="s">
        <v>57</v>
      </c>
      <c r="D137" s="16" t="s">
        <v>539</v>
      </c>
      <c r="E137" s="66">
        <v>240</v>
      </c>
      <c r="F137" s="81">
        <v>1238.2</v>
      </c>
    </row>
    <row r="138" spans="1:6" ht="20.25" x14ac:dyDescent="0.3">
      <c r="A138" s="40" t="s">
        <v>23</v>
      </c>
      <c r="B138" s="63" t="s">
        <v>11</v>
      </c>
      <c r="C138" s="6" t="s">
        <v>57</v>
      </c>
      <c r="D138" s="16" t="s">
        <v>539</v>
      </c>
      <c r="E138" s="66">
        <v>850</v>
      </c>
      <c r="F138" s="81">
        <v>7</v>
      </c>
    </row>
    <row r="139" spans="1:6" ht="24" customHeight="1" x14ac:dyDescent="0.3">
      <c r="A139" s="41" t="s">
        <v>16</v>
      </c>
      <c r="B139" s="61" t="s">
        <v>11</v>
      </c>
      <c r="C139" s="5" t="s">
        <v>57</v>
      </c>
      <c r="D139" s="6" t="s">
        <v>540</v>
      </c>
      <c r="E139" s="65"/>
      <c r="F139" s="82">
        <f t="shared" ref="F139" si="43">+F140</f>
        <v>3268.7</v>
      </c>
    </row>
    <row r="140" spans="1:6" ht="20.25" x14ac:dyDescent="0.3">
      <c r="A140" s="37" t="s">
        <v>61</v>
      </c>
      <c r="B140" s="61" t="s">
        <v>11</v>
      </c>
      <c r="C140" s="5" t="s">
        <v>57</v>
      </c>
      <c r="D140" s="6" t="s">
        <v>540</v>
      </c>
      <c r="E140" s="64" t="s">
        <v>62</v>
      </c>
      <c r="F140" s="81">
        <v>3268.7</v>
      </c>
    </row>
    <row r="141" spans="1:6" ht="37.5" x14ac:dyDescent="0.3">
      <c r="A141" s="39" t="s">
        <v>341</v>
      </c>
      <c r="B141" s="63" t="s">
        <v>11</v>
      </c>
      <c r="C141" s="6" t="s">
        <v>57</v>
      </c>
      <c r="D141" s="6" t="s">
        <v>15</v>
      </c>
      <c r="E141" s="64"/>
      <c r="F141" s="81">
        <f t="shared" ref="F141:F142" si="44">+F142</f>
        <v>74090.100000000006</v>
      </c>
    </row>
    <row r="142" spans="1:6" ht="20.25" x14ac:dyDescent="0.3">
      <c r="A142" s="39" t="s">
        <v>328</v>
      </c>
      <c r="B142" s="63" t="s">
        <v>11</v>
      </c>
      <c r="C142" s="6" t="s">
        <v>57</v>
      </c>
      <c r="D142" s="6" t="s">
        <v>343</v>
      </c>
      <c r="E142" s="64"/>
      <c r="F142" s="81">
        <f t="shared" si="44"/>
        <v>74090.100000000006</v>
      </c>
    </row>
    <row r="143" spans="1:6" s="17" customFormat="1" ht="20.25" x14ac:dyDescent="0.3">
      <c r="A143" s="37" t="s">
        <v>661</v>
      </c>
      <c r="B143" s="61" t="s">
        <v>11</v>
      </c>
      <c r="C143" s="5" t="s">
        <v>57</v>
      </c>
      <c r="D143" s="6" t="s">
        <v>342</v>
      </c>
      <c r="E143" s="65"/>
      <c r="F143" s="82">
        <f t="shared" ref="F143" si="45">+F144+F147+F149</f>
        <v>74090.100000000006</v>
      </c>
    </row>
    <row r="144" spans="1:6" s="17" customFormat="1" ht="20.25" x14ac:dyDescent="0.3">
      <c r="A144" s="38" t="s">
        <v>69</v>
      </c>
      <c r="B144" s="63" t="s">
        <v>11</v>
      </c>
      <c r="C144" s="6" t="s">
        <v>57</v>
      </c>
      <c r="D144" s="20" t="s">
        <v>358</v>
      </c>
      <c r="E144" s="64"/>
      <c r="F144" s="81">
        <f t="shared" ref="F144" si="46">+F145+F146</f>
        <v>34810.199999999997</v>
      </c>
    </row>
    <row r="145" spans="1:6" s="17" customFormat="1" ht="20.25" x14ac:dyDescent="0.3">
      <c r="A145" s="37" t="s">
        <v>70</v>
      </c>
      <c r="B145" s="63" t="s">
        <v>11</v>
      </c>
      <c r="C145" s="6" t="s">
        <v>57</v>
      </c>
      <c r="D145" s="20" t="s">
        <v>358</v>
      </c>
      <c r="E145" s="64" t="s">
        <v>62</v>
      </c>
      <c r="F145" s="81">
        <v>32191.299999999996</v>
      </c>
    </row>
    <row r="146" spans="1:6" s="17" customFormat="1" ht="37.5" x14ac:dyDescent="0.3">
      <c r="A146" s="37" t="s">
        <v>21</v>
      </c>
      <c r="B146" s="63" t="s">
        <v>11</v>
      </c>
      <c r="C146" s="6" t="s">
        <v>57</v>
      </c>
      <c r="D146" s="20" t="s">
        <v>358</v>
      </c>
      <c r="E146" s="64" t="s">
        <v>22</v>
      </c>
      <c r="F146" s="81">
        <v>2618.9</v>
      </c>
    </row>
    <row r="147" spans="1:6" s="17" customFormat="1" ht="20.25" x14ac:dyDescent="0.3">
      <c r="A147" s="34" t="s">
        <v>281</v>
      </c>
      <c r="B147" s="63" t="s">
        <v>11</v>
      </c>
      <c r="C147" s="6" t="s">
        <v>57</v>
      </c>
      <c r="D147" s="20" t="s">
        <v>359</v>
      </c>
      <c r="E147" s="64"/>
      <c r="F147" s="81">
        <f t="shared" ref="F147" si="47">+F148</f>
        <v>176.1</v>
      </c>
    </row>
    <row r="148" spans="1:6" s="17" customFormat="1" ht="37.5" x14ac:dyDescent="0.3">
      <c r="A148" s="37" t="s">
        <v>21</v>
      </c>
      <c r="B148" s="63" t="s">
        <v>11</v>
      </c>
      <c r="C148" s="6" t="s">
        <v>57</v>
      </c>
      <c r="D148" s="20" t="s">
        <v>359</v>
      </c>
      <c r="E148" s="64" t="s">
        <v>22</v>
      </c>
      <c r="F148" s="81">
        <v>176.1</v>
      </c>
    </row>
    <row r="149" spans="1:6" s="17" customFormat="1" ht="24.75" customHeight="1" x14ac:dyDescent="0.3">
      <c r="A149" s="41" t="s">
        <v>16</v>
      </c>
      <c r="B149" s="61" t="s">
        <v>11</v>
      </c>
      <c r="C149" s="5" t="s">
        <v>57</v>
      </c>
      <c r="D149" s="6" t="s">
        <v>346</v>
      </c>
      <c r="E149" s="65"/>
      <c r="F149" s="81">
        <f t="shared" ref="F149" si="48">+F150</f>
        <v>39103.800000000003</v>
      </c>
    </row>
    <row r="150" spans="1:6" s="17" customFormat="1" ht="20.25" x14ac:dyDescent="0.3">
      <c r="A150" s="37" t="s">
        <v>61</v>
      </c>
      <c r="B150" s="61" t="s">
        <v>11</v>
      </c>
      <c r="C150" s="5" t="s">
        <v>57</v>
      </c>
      <c r="D150" s="6" t="s">
        <v>346</v>
      </c>
      <c r="E150" s="64" t="s">
        <v>62</v>
      </c>
      <c r="F150" s="81">
        <v>39103.800000000003</v>
      </c>
    </row>
    <row r="151" spans="1:6" s="17" customFormat="1" ht="37.5" x14ac:dyDescent="0.3">
      <c r="A151" s="43" t="s">
        <v>615</v>
      </c>
      <c r="B151" s="61" t="s">
        <v>11</v>
      </c>
      <c r="C151" s="5" t="s">
        <v>57</v>
      </c>
      <c r="D151" s="5" t="s">
        <v>127</v>
      </c>
      <c r="E151" s="62"/>
      <c r="F151" s="82">
        <f t="shared" ref="F151:F152" si="49">F152</f>
        <v>850</v>
      </c>
    </row>
    <row r="152" spans="1:6" s="17" customFormat="1" ht="20.25" x14ac:dyDescent="0.3">
      <c r="A152" s="43" t="s">
        <v>328</v>
      </c>
      <c r="B152" s="61" t="s">
        <v>11</v>
      </c>
      <c r="C152" s="5" t="s">
        <v>57</v>
      </c>
      <c r="D152" s="5" t="s">
        <v>292</v>
      </c>
      <c r="E152" s="62"/>
      <c r="F152" s="82">
        <f t="shared" si="49"/>
        <v>850</v>
      </c>
    </row>
    <row r="153" spans="1:6" s="17" customFormat="1" ht="20.25" x14ac:dyDescent="0.3">
      <c r="A153" s="43" t="s">
        <v>616</v>
      </c>
      <c r="B153" s="63" t="s">
        <v>11</v>
      </c>
      <c r="C153" s="6" t="s">
        <v>57</v>
      </c>
      <c r="D153" s="5" t="s">
        <v>293</v>
      </c>
      <c r="E153" s="64"/>
      <c r="F153" s="81">
        <f>F154+F158+F156</f>
        <v>850</v>
      </c>
    </row>
    <row r="154" spans="1:6" s="17" customFormat="1" ht="20.25" x14ac:dyDescent="0.3">
      <c r="A154" s="43" t="s">
        <v>653</v>
      </c>
      <c r="B154" s="63" t="s">
        <v>11</v>
      </c>
      <c r="C154" s="6" t="s">
        <v>57</v>
      </c>
      <c r="D154" s="5" t="s">
        <v>617</v>
      </c>
      <c r="E154" s="64"/>
      <c r="F154" s="81">
        <f t="shared" ref="F154" si="50">F155</f>
        <v>100</v>
      </c>
    </row>
    <row r="155" spans="1:6" s="18" customFormat="1" ht="37.5" x14ac:dyDescent="0.3">
      <c r="A155" s="40" t="s">
        <v>21</v>
      </c>
      <c r="B155" s="63" t="s">
        <v>11</v>
      </c>
      <c r="C155" s="6" t="s">
        <v>57</v>
      </c>
      <c r="D155" s="5" t="s">
        <v>617</v>
      </c>
      <c r="E155" s="66">
        <v>240</v>
      </c>
      <c r="F155" s="81">
        <v>100</v>
      </c>
    </row>
    <row r="156" spans="1:6" s="17" customFormat="1" ht="20.25" x14ac:dyDescent="0.3">
      <c r="A156" s="43" t="s">
        <v>658</v>
      </c>
      <c r="B156" s="63" t="s">
        <v>11</v>
      </c>
      <c r="C156" s="6" t="s">
        <v>57</v>
      </c>
      <c r="D156" s="5" t="s">
        <v>618</v>
      </c>
      <c r="E156" s="64"/>
      <c r="F156" s="81">
        <f t="shared" ref="F156" si="51">+F157</f>
        <v>250</v>
      </c>
    </row>
    <row r="157" spans="1:6" s="18" customFormat="1" ht="37.5" x14ac:dyDescent="0.3">
      <c r="A157" s="40" t="s">
        <v>21</v>
      </c>
      <c r="B157" s="63" t="s">
        <v>11</v>
      </c>
      <c r="C157" s="6" t="s">
        <v>57</v>
      </c>
      <c r="D157" s="5" t="s">
        <v>618</v>
      </c>
      <c r="E157" s="66">
        <v>240</v>
      </c>
      <c r="F157" s="81">
        <v>250</v>
      </c>
    </row>
    <row r="158" spans="1:6" s="17" customFormat="1" ht="37.5" x14ac:dyDescent="0.3">
      <c r="A158" s="43" t="s">
        <v>643</v>
      </c>
      <c r="B158" s="63" t="s">
        <v>11</v>
      </c>
      <c r="C158" s="6" t="s">
        <v>57</v>
      </c>
      <c r="D158" s="5" t="s">
        <v>644</v>
      </c>
      <c r="E158" s="64"/>
      <c r="F158" s="81">
        <f t="shared" ref="F158" si="52">+F159</f>
        <v>500</v>
      </c>
    </row>
    <row r="159" spans="1:6" s="18" customFormat="1" ht="37.5" x14ac:dyDescent="0.3">
      <c r="A159" s="40" t="s">
        <v>21</v>
      </c>
      <c r="B159" s="63" t="s">
        <v>11</v>
      </c>
      <c r="C159" s="6" t="s">
        <v>57</v>
      </c>
      <c r="D159" s="5" t="s">
        <v>644</v>
      </c>
      <c r="E159" s="66">
        <v>240</v>
      </c>
      <c r="F159" s="81">
        <v>500</v>
      </c>
    </row>
    <row r="160" spans="1:6" ht="45" customHeight="1" x14ac:dyDescent="0.3">
      <c r="A160" s="37" t="s">
        <v>577</v>
      </c>
      <c r="B160" s="61" t="s">
        <v>11</v>
      </c>
      <c r="C160" s="5" t="s">
        <v>57</v>
      </c>
      <c r="D160" s="5" t="s">
        <v>71</v>
      </c>
      <c r="E160" s="62"/>
      <c r="F160" s="81">
        <f>F161+F167</f>
        <v>49575.8</v>
      </c>
    </row>
    <row r="161" spans="1:6" ht="20.25" x14ac:dyDescent="0.3">
      <c r="A161" s="35" t="s">
        <v>442</v>
      </c>
      <c r="B161" s="61" t="s">
        <v>11</v>
      </c>
      <c r="C161" s="5" t="s">
        <v>57</v>
      </c>
      <c r="D161" s="5" t="s">
        <v>582</v>
      </c>
      <c r="E161" s="62"/>
      <c r="F161" s="81">
        <f t="shared" ref="F161" si="53">F162</f>
        <v>400</v>
      </c>
    </row>
    <row r="162" spans="1:6" ht="20.25" x14ac:dyDescent="0.3">
      <c r="A162" s="41" t="s">
        <v>73</v>
      </c>
      <c r="B162" s="61" t="s">
        <v>11</v>
      </c>
      <c r="C162" s="5" t="s">
        <v>57</v>
      </c>
      <c r="D162" s="5" t="s">
        <v>591</v>
      </c>
      <c r="E162" s="62" t="s">
        <v>20</v>
      </c>
      <c r="F162" s="81">
        <f>F163+F165</f>
        <v>400</v>
      </c>
    </row>
    <row r="163" spans="1:6" ht="20.25" x14ac:dyDescent="0.3">
      <c r="A163" s="35" t="s">
        <v>593</v>
      </c>
      <c r="B163" s="61" t="s">
        <v>11</v>
      </c>
      <c r="C163" s="5" t="s">
        <v>57</v>
      </c>
      <c r="D163" s="5" t="s">
        <v>592</v>
      </c>
      <c r="E163" s="62" t="s">
        <v>20</v>
      </c>
      <c r="F163" s="81">
        <f t="shared" ref="F163" si="54">F164</f>
        <v>177.4</v>
      </c>
    </row>
    <row r="164" spans="1:6" ht="37.5" x14ac:dyDescent="0.3">
      <c r="A164" s="37" t="s">
        <v>21</v>
      </c>
      <c r="B164" s="63" t="s">
        <v>11</v>
      </c>
      <c r="C164" s="6" t="s">
        <v>57</v>
      </c>
      <c r="D164" s="6" t="s">
        <v>592</v>
      </c>
      <c r="E164" s="64" t="s">
        <v>22</v>
      </c>
      <c r="F164" s="81">
        <v>177.4</v>
      </c>
    </row>
    <row r="165" spans="1:6" ht="37.5" x14ac:dyDescent="0.3">
      <c r="A165" s="34" t="s">
        <v>594</v>
      </c>
      <c r="B165" s="61" t="s">
        <v>11</v>
      </c>
      <c r="C165" s="5" t="s">
        <v>57</v>
      </c>
      <c r="D165" s="6" t="s">
        <v>595</v>
      </c>
      <c r="E165" s="62" t="s">
        <v>20</v>
      </c>
      <c r="F165" s="81">
        <f t="shared" ref="F165" si="55">F166</f>
        <v>222.60000000000002</v>
      </c>
    </row>
    <row r="166" spans="1:6" ht="37.5" x14ac:dyDescent="0.3">
      <c r="A166" s="37" t="s">
        <v>21</v>
      </c>
      <c r="B166" s="63" t="s">
        <v>11</v>
      </c>
      <c r="C166" s="6" t="s">
        <v>57</v>
      </c>
      <c r="D166" s="6" t="s">
        <v>595</v>
      </c>
      <c r="E166" s="64" t="s">
        <v>22</v>
      </c>
      <c r="F166" s="81">
        <v>222.60000000000002</v>
      </c>
    </row>
    <row r="167" spans="1:6" ht="20.25" x14ac:dyDescent="0.3">
      <c r="A167" s="37" t="s">
        <v>328</v>
      </c>
      <c r="B167" s="61" t="s">
        <v>11</v>
      </c>
      <c r="C167" s="5" t="s">
        <v>57</v>
      </c>
      <c r="D167" s="5" t="s">
        <v>578</v>
      </c>
      <c r="E167" s="62"/>
      <c r="F167" s="81">
        <f>+F168+F175</f>
        <v>49175.8</v>
      </c>
    </row>
    <row r="168" spans="1:6" ht="37.5" x14ac:dyDescent="0.3">
      <c r="A168" s="37" t="s">
        <v>14</v>
      </c>
      <c r="B168" s="61" t="s">
        <v>11</v>
      </c>
      <c r="C168" s="5" t="s">
        <v>57</v>
      </c>
      <c r="D168" s="5" t="s">
        <v>360</v>
      </c>
      <c r="E168" s="62" t="s">
        <v>20</v>
      </c>
      <c r="F168" s="81">
        <f>F169+F173</f>
        <v>19315.8</v>
      </c>
    </row>
    <row r="169" spans="1:6" ht="20.25" x14ac:dyDescent="0.3">
      <c r="A169" s="41" t="s">
        <v>72</v>
      </c>
      <c r="B169" s="61" t="s">
        <v>11</v>
      </c>
      <c r="C169" s="5" t="s">
        <v>57</v>
      </c>
      <c r="D169" s="5" t="s">
        <v>361</v>
      </c>
      <c r="E169" s="62" t="s">
        <v>20</v>
      </c>
      <c r="F169" s="81">
        <f>+F170+F171+F172</f>
        <v>13838.3</v>
      </c>
    </row>
    <row r="170" spans="1:6" ht="20.25" x14ac:dyDescent="0.3">
      <c r="A170" s="35" t="s">
        <v>35</v>
      </c>
      <c r="B170" s="63" t="s">
        <v>11</v>
      </c>
      <c r="C170" s="6" t="s">
        <v>57</v>
      </c>
      <c r="D170" s="6" t="s">
        <v>361</v>
      </c>
      <c r="E170" s="64" t="s">
        <v>36</v>
      </c>
      <c r="F170" s="81">
        <v>13056.5</v>
      </c>
    </row>
    <row r="171" spans="1:6" ht="37.5" x14ac:dyDescent="0.3">
      <c r="A171" s="37" t="s">
        <v>21</v>
      </c>
      <c r="B171" s="63" t="s">
        <v>11</v>
      </c>
      <c r="C171" s="6" t="s">
        <v>57</v>
      </c>
      <c r="D171" s="6" t="s">
        <v>361</v>
      </c>
      <c r="E171" s="64" t="s">
        <v>22</v>
      </c>
      <c r="F171" s="81">
        <v>778.8</v>
      </c>
    </row>
    <row r="172" spans="1:6" ht="22.5" customHeight="1" x14ac:dyDescent="0.3">
      <c r="A172" s="40" t="s">
        <v>186</v>
      </c>
      <c r="B172" s="63" t="s">
        <v>11</v>
      </c>
      <c r="C172" s="6" t="s">
        <v>57</v>
      </c>
      <c r="D172" s="6" t="s">
        <v>361</v>
      </c>
      <c r="E172" s="64" t="s">
        <v>187</v>
      </c>
      <c r="F172" s="81">
        <v>3</v>
      </c>
    </row>
    <row r="173" spans="1:6" ht="18.75" customHeight="1" x14ac:dyDescent="0.3">
      <c r="A173" s="33" t="s">
        <v>16</v>
      </c>
      <c r="B173" s="61" t="s">
        <v>11</v>
      </c>
      <c r="C173" s="5" t="s">
        <v>57</v>
      </c>
      <c r="D173" s="5" t="s">
        <v>362</v>
      </c>
      <c r="E173" s="62" t="s">
        <v>20</v>
      </c>
      <c r="F173" s="81">
        <f t="shared" ref="F173" si="56">+F174</f>
        <v>5477.5</v>
      </c>
    </row>
    <row r="174" spans="1:6" ht="20.25" x14ac:dyDescent="0.3">
      <c r="A174" s="35" t="s">
        <v>35</v>
      </c>
      <c r="B174" s="63" t="s">
        <v>11</v>
      </c>
      <c r="C174" s="6" t="s">
        <v>57</v>
      </c>
      <c r="D174" s="6" t="s">
        <v>362</v>
      </c>
      <c r="E174" s="64" t="s">
        <v>36</v>
      </c>
      <c r="F174" s="81">
        <v>5477.5</v>
      </c>
    </row>
    <row r="175" spans="1:6" ht="20.25" x14ac:dyDescent="0.3">
      <c r="A175" s="41" t="s">
        <v>73</v>
      </c>
      <c r="B175" s="61" t="s">
        <v>11</v>
      </c>
      <c r="C175" s="5" t="s">
        <v>57</v>
      </c>
      <c r="D175" s="5" t="s">
        <v>579</v>
      </c>
      <c r="E175" s="62" t="s">
        <v>20</v>
      </c>
      <c r="F175" s="81">
        <f t="shared" ref="F175" si="57">F176+F178+F181+F183+F186</f>
        <v>29860</v>
      </c>
    </row>
    <row r="176" spans="1:6" ht="20.25" x14ac:dyDescent="0.3">
      <c r="A176" s="37" t="s">
        <v>311</v>
      </c>
      <c r="B176" s="61" t="s">
        <v>11</v>
      </c>
      <c r="C176" s="5" t="s">
        <v>57</v>
      </c>
      <c r="D176" s="5" t="s">
        <v>587</v>
      </c>
      <c r="E176" s="62" t="s">
        <v>20</v>
      </c>
      <c r="F176" s="81">
        <f t="shared" ref="F176" si="58">SUM(F177)</f>
        <v>6822.9</v>
      </c>
    </row>
    <row r="177" spans="1:6" ht="37.5" x14ac:dyDescent="0.3">
      <c r="A177" s="37" t="s">
        <v>21</v>
      </c>
      <c r="B177" s="63" t="s">
        <v>11</v>
      </c>
      <c r="C177" s="6" t="s">
        <v>57</v>
      </c>
      <c r="D177" s="6" t="s">
        <v>587</v>
      </c>
      <c r="E177" s="64" t="s">
        <v>22</v>
      </c>
      <c r="F177" s="81">
        <v>6822.9</v>
      </c>
    </row>
    <row r="178" spans="1:6" ht="20.25" x14ac:dyDescent="0.3">
      <c r="A178" s="37" t="s">
        <v>654</v>
      </c>
      <c r="B178" s="61" t="s">
        <v>11</v>
      </c>
      <c r="C178" s="5" t="s">
        <v>57</v>
      </c>
      <c r="D178" s="5" t="s">
        <v>588</v>
      </c>
      <c r="E178" s="62" t="s">
        <v>20</v>
      </c>
      <c r="F178" s="81">
        <f t="shared" ref="F178" si="59">SUM(F179:F180)</f>
        <v>16650.7</v>
      </c>
    </row>
    <row r="179" spans="1:6" ht="37.5" x14ac:dyDescent="0.3">
      <c r="A179" s="37" t="s">
        <v>21</v>
      </c>
      <c r="B179" s="63" t="s">
        <v>11</v>
      </c>
      <c r="C179" s="6" t="s">
        <v>57</v>
      </c>
      <c r="D179" s="6" t="s">
        <v>588</v>
      </c>
      <c r="E179" s="64" t="s">
        <v>22</v>
      </c>
      <c r="F179" s="81">
        <v>16450.7</v>
      </c>
    </row>
    <row r="180" spans="1:6" ht="20.25" x14ac:dyDescent="0.3">
      <c r="A180" s="37" t="s">
        <v>23</v>
      </c>
      <c r="B180" s="63" t="s">
        <v>11</v>
      </c>
      <c r="C180" s="6" t="s">
        <v>57</v>
      </c>
      <c r="D180" s="6" t="s">
        <v>588</v>
      </c>
      <c r="E180" s="64" t="s">
        <v>24</v>
      </c>
      <c r="F180" s="81">
        <v>200</v>
      </c>
    </row>
    <row r="181" spans="1:6" ht="20.25" x14ac:dyDescent="0.3">
      <c r="A181" s="37" t="s">
        <v>597</v>
      </c>
      <c r="B181" s="61" t="s">
        <v>11</v>
      </c>
      <c r="C181" s="5" t="s">
        <v>57</v>
      </c>
      <c r="D181" s="5" t="s">
        <v>596</v>
      </c>
      <c r="E181" s="62" t="s">
        <v>20</v>
      </c>
      <c r="F181" s="81">
        <f t="shared" ref="F181" si="60">SUM(F182)</f>
        <v>4000</v>
      </c>
    </row>
    <row r="182" spans="1:6" ht="37.5" x14ac:dyDescent="0.3">
      <c r="A182" s="37" t="s">
        <v>21</v>
      </c>
      <c r="B182" s="63" t="s">
        <v>11</v>
      </c>
      <c r="C182" s="6" t="s">
        <v>57</v>
      </c>
      <c r="D182" s="6" t="s">
        <v>596</v>
      </c>
      <c r="E182" s="64" t="s">
        <v>22</v>
      </c>
      <c r="F182" s="81">
        <v>4000</v>
      </c>
    </row>
    <row r="183" spans="1:6" ht="20.25" x14ac:dyDescent="0.3">
      <c r="A183" s="37" t="s">
        <v>310</v>
      </c>
      <c r="B183" s="61" t="s">
        <v>11</v>
      </c>
      <c r="C183" s="5" t="s">
        <v>57</v>
      </c>
      <c r="D183" s="5" t="s">
        <v>589</v>
      </c>
      <c r="E183" s="62" t="s">
        <v>20</v>
      </c>
      <c r="F183" s="81">
        <f t="shared" ref="F183" si="61">F184+F185</f>
        <v>2186.4</v>
      </c>
    </row>
    <row r="184" spans="1:6" ht="37.5" x14ac:dyDescent="0.3">
      <c r="A184" s="37" t="s">
        <v>21</v>
      </c>
      <c r="B184" s="63" t="s">
        <v>11</v>
      </c>
      <c r="C184" s="6" t="s">
        <v>57</v>
      </c>
      <c r="D184" s="6" t="s">
        <v>589</v>
      </c>
      <c r="E184" s="64" t="s">
        <v>22</v>
      </c>
      <c r="F184" s="81">
        <v>2173.9</v>
      </c>
    </row>
    <row r="185" spans="1:6" ht="20.25" x14ac:dyDescent="0.3">
      <c r="A185" s="37" t="s">
        <v>23</v>
      </c>
      <c r="B185" s="63" t="s">
        <v>11</v>
      </c>
      <c r="C185" s="6" t="s">
        <v>57</v>
      </c>
      <c r="D185" s="6" t="s">
        <v>589</v>
      </c>
      <c r="E185" s="64" t="s">
        <v>24</v>
      </c>
      <c r="F185" s="81">
        <v>12.499999999999998</v>
      </c>
    </row>
    <row r="186" spans="1:6" ht="20.25" x14ac:dyDescent="0.3">
      <c r="A186" s="37" t="s">
        <v>74</v>
      </c>
      <c r="B186" s="61" t="s">
        <v>11</v>
      </c>
      <c r="C186" s="5" t="s">
        <v>57</v>
      </c>
      <c r="D186" s="5" t="s">
        <v>590</v>
      </c>
      <c r="E186" s="62" t="s">
        <v>20</v>
      </c>
      <c r="F186" s="81">
        <f t="shared" ref="F186" si="62">F187</f>
        <v>200</v>
      </c>
    </row>
    <row r="187" spans="1:6" ht="37.5" x14ac:dyDescent="0.3">
      <c r="A187" s="37" t="s">
        <v>21</v>
      </c>
      <c r="B187" s="63" t="s">
        <v>11</v>
      </c>
      <c r="C187" s="6" t="s">
        <v>57</v>
      </c>
      <c r="D187" s="6" t="s">
        <v>590</v>
      </c>
      <c r="E187" s="64" t="s">
        <v>22</v>
      </c>
      <c r="F187" s="81">
        <v>200</v>
      </c>
    </row>
    <row r="188" spans="1:6" ht="20.25" x14ac:dyDescent="0.3">
      <c r="A188" s="33" t="s">
        <v>29</v>
      </c>
      <c r="B188" s="61" t="s">
        <v>11</v>
      </c>
      <c r="C188" s="5" t="s">
        <v>57</v>
      </c>
      <c r="D188" s="5" t="s">
        <v>30</v>
      </c>
      <c r="E188" s="62"/>
      <c r="F188" s="81">
        <f t="shared" ref="F188:F190" si="63">F189</f>
        <v>238.7</v>
      </c>
    </row>
    <row r="189" spans="1:6" ht="20.25" x14ac:dyDescent="0.3">
      <c r="A189" s="35" t="s">
        <v>705</v>
      </c>
      <c r="B189" s="61" t="s">
        <v>11</v>
      </c>
      <c r="C189" s="5" t="s">
        <v>57</v>
      </c>
      <c r="D189" s="5" t="s">
        <v>706</v>
      </c>
      <c r="E189" s="62"/>
      <c r="F189" s="81">
        <f t="shared" si="63"/>
        <v>238.7</v>
      </c>
    </row>
    <row r="190" spans="1:6" ht="20.25" x14ac:dyDescent="0.3">
      <c r="A190" s="41" t="s">
        <v>707</v>
      </c>
      <c r="B190" s="61" t="s">
        <v>11</v>
      </c>
      <c r="C190" s="5" t="s">
        <v>57</v>
      </c>
      <c r="D190" s="5" t="s">
        <v>708</v>
      </c>
      <c r="E190" s="62" t="s">
        <v>20</v>
      </c>
      <c r="F190" s="81">
        <f t="shared" si="63"/>
        <v>238.7</v>
      </c>
    </row>
    <row r="191" spans="1:6" ht="20.25" x14ac:dyDescent="0.3">
      <c r="A191" s="37" t="s">
        <v>710</v>
      </c>
      <c r="B191" s="63" t="s">
        <v>11</v>
      </c>
      <c r="C191" s="6" t="s">
        <v>57</v>
      </c>
      <c r="D191" s="6" t="s">
        <v>708</v>
      </c>
      <c r="E191" s="64" t="s">
        <v>709</v>
      </c>
      <c r="F191" s="81">
        <v>238.7</v>
      </c>
    </row>
    <row r="192" spans="1:6" s="8" customFormat="1" ht="26.25" customHeight="1" x14ac:dyDescent="0.3">
      <c r="A192" s="32" t="s">
        <v>75</v>
      </c>
      <c r="B192" s="59" t="s">
        <v>1</v>
      </c>
      <c r="C192" s="10" t="s">
        <v>0</v>
      </c>
      <c r="D192" s="10"/>
      <c r="E192" s="60"/>
      <c r="F192" s="83">
        <f t="shared" ref="F192:F195" si="64">+F193</f>
        <v>1886.4</v>
      </c>
    </row>
    <row r="193" spans="1:6" s="8" customFormat="1" ht="20.25" x14ac:dyDescent="0.3">
      <c r="A193" s="33" t="s">
        <v>76</v>
      </c>
      <c r="B193" s="61" t="s">
        <v>1</v>
      </c>
      <c r="C193" s="5" t="s">
        <v>18</v>
      </c>
      <c r="D193" s="5"/>
      <c r="E193" s="62"/>
      <c r="F193" s="81">
        <f t="shared" si="64"/>
        <v>1886.4</v>
      </c>
    </row>
    <row r="194" spans="1:6" s="8" customFormat="1" ht="37.5" customHeight="1" x14ac:dyDescent="0.3">
      <c r="A194" s="33" t="s">
        <v>326</v>
      </c>
      <c r="B194" s="61" t="s">
        <v>1</v>
      </c>
      <c r="C194" s="5" t="s">
        <v>18</v>
      </c>
      <c r="D194" s="5" t="s">
        <v>6</v>
      </c>
      <c r="E194" s="60"/>
      <c r="F194" s="81">
        <f t="shared" si="64"/>
        <v>1886.4</v>
      </c>
    </row>
    <row r="195" spans="1:6" s="8" customFormat="1" ht="20.25" x14ac:dyDescent="0.3">
      <c r="A195" s="33" t="s">
        <v>328</v>
      </c>
      <c r="B195" s="61" t="s">
        <v>1</v>
      </c>
      <c r="C195" s="5" t="s">
        <v>18</v>
      </c>
      <c r="D195" s="5" t="s">
        <v>327</v>
      </c>
      <c r="E195" s="60"/>
      <c r="F195" s="81">
        <f t="shared" si="64"/>
        <v>1886.4</v>
      </c>
    </row>
    <row r="196" spans="1:6" ht="37.5" x14ac:dyDescent="0.3">
      <c r="A196" s="34" t="s">
        <v>14</v>
      </c>
      <c r="B196" s="61" t="s">
        <v>1</v>
      </c>
      <c r="C196" s="5" t="s">
        <v>18</v>
      </c>
      <c r="D196" s="20" t="s">
        <v>363</v>
      </c>
      <c r="E196" s="62"/>
      <c r="F196" s="81">
        <f t="shared" ref="F196" si="65">F197</f>
        <v>1886.4</v>
      </c>
    </row>
    <row r="197" spans="1:6" ht="20.25" x14ac:dyDescent="0.3">
      <c r="A197" s="34" t="s">
        <v>364</v>
      </c>
      <c r="B197" s="61" t="s">
        <v>1</v>
      </c>
      <c r="C197" s="5" t="s">
        <v>18</v>
      </c>
      <c r="D197" s="20" t="s">
        <v>365</v>
      </c>
      <c r="E197" s="62"/>
      <c r="F197" s="81">
        <f>F198</f>
        <v>1886.4</v>
      </c>
    </row>
    <row r="198" spans="1:6" ht="20.25" x14ac:dyDescent="0.3">
      <c r="A198" s="35" t="s">
        <v>35</v>
      </c>
      <c r="B198" s="61" t="s">
        <v>1</v>
      </c>
      <c r="C198" s="5" t="s">
        <v>18</v>
      </c>
      <c r="D198" s="20" t="s">
        <v>365</v>
      </c>
      <c r="E198" s="62" t="s">
        <v>36</v>
      </c>
      <c r="F198" s="81">
        <v>1886.4</v>
      </c>
    </row>
    <row r="199" spans="1:6" s="8" customFormat="1" ht="41.25" customHeight="1" x14ac:dyDescent="0.3">
      <c r="A199" s="44" t="s">
        <v>78</v>
      </c>
      <c r="B199" s="59" t="s">
        <v>18</v>
      </c>
      <c r="C199" s="10" t="s">
        <v>0</v>
      </c>
      <c r="D199" s="10"/>
      <c r="E199" s="60"/>
      <c r="F199" s="83">
        <f t="shared" ref="F199" si="66">F200+F221</f>
        <v>14210.600000000002</v>
      </c>
    </row>
    <row r="200" spans="1:6" s="8" customFormat="1" ht="37.5" x14ac:dyDescent="0.3">
      <c r="A200" s="36" t="s">
        <v>79</v>
      </c>
      <c r="B200" s="63" t="s">
        <v>18</v>
      </c>
      <c r="C200" s="6" t="s">
        <v>80</v>
      </c>
      <c r="D200" s="6"/>
      <c r="E200" s="64"/>
      <c r="F200" s="82">
        <f t="shared" ref="F200" si="67">+F201</f>
        <v>11042.900000000001</v>
      </c>
    </row>
    <row r="201" spans="1:6" ht="42.75" customHeight="1" x14ac:dyDescent="0.3">
      <c r="A201" s="34" t="s">
        <v>472</v>
      </c>
      <c r="B201" s="61" t="s">
        <v>18</v>
      </c>
      <c r="C201" s="5" t="s">
        <v>80</v>
      </c>
      <c r="D201" s="20" t="s">
        <v>81</v>
      </c>
      <c r="E201" s="62"/>
      <c r="F201" s="81">
        <f t="shared" ref="F201" si="68">F206+F211+F202</f>
        <v>11042.900000000001</v>
      </c>
    </row>
    <row r="202" spans="1:6" ht="20.25" x14ac:dyDescent="0.3">
      <c r="A202" s="38" t="s">
        <v>442</v>
      </c>
      <c r="B202" s="61" t="s">
        <v>18</v>
      </c>
      <c r="C202" s="5" t="s">
        <v>80</v>
      </c>
      <c r="D202" s="20" t="s">
        <v>473</v>
      </c>
      <c r="E202" s="62"/>
      <c r="F202" s="81">
        <f t="shared" ref="F202:F203" si="69">F203</f>
        <v>3573</v>
      </c>
    </row>
    <row r="203" spans="1:6" ht="20.25" x14ac:dyDescent="0.3">
      <c r="A203" s="45" t="s">
        <v>13</v>
      </c>
      <c r="B203" s="61" t="s">
        <v>18</v>
      </c>
      <c r="C203" s="5" t="s">
        <v>80</v>
      </c>
      <c r="D203" s="20" t="s">
        <v>474</v>
      </c>
      <c r="E203" s="62"/>
      <c r="F203" s="81">
        <f t="shared" si="69"/>
        <v>3573</v>
      </c>
    </row>
    <row r="204" spans="1:6" ht="37.5" x14ac:dyDescent="0.3">
      <c r="A204" s="34" t="s">
        <v>475</v>
      </c>
      <c r="B204" s="61" t="s">
        <v>18</v>
      </c>
      <c r="C204" s="5" t="s">
        <v>80</v>
      </c>
      <c r="D204" s="20" t="s">
        <v>649</v>
      </c>
      <c r="E204" s="64"/>
      <c r="F204" s="81">
        <f t="shared" ref="F204" si="70">SUM(F205)</f>
        <v>3573</v>
      </c>
    </row>
    <row r="205" spans="1:6" ht="37.5" x14ac:dyDescent="0.3">
      <c r="A205" s="37" t="s">
        <v>21</v>
      </c>
      <c r="B205" s="63" t="s">
        <v>18</v>
      </c>
      <c r="C205" s="6" t="s">
        <v>80</v>
      </c>
      <c r="D205" s="20" t="s">
        <v>649</v>
      </c>
      <c r="E205" s="64" t="s">
        <v>22</v>
      </c>
      <c r="F205" s="81">
        <v>3573</v>
      </c>
    </row>
    <row r="206" spans="1:6" ht="20.25" x14ac:dyDescent="0.3">
      <c r="A206" s="38" t="s">
        <v>357</v>
      </c>
      <c r="B206" s="61" t="s">
        <v>18</v>
      </c>
      <c r="C206" s="5" t="s">
        <v>80</v>
      </c>
      <c r="D206" s="20" t="s">
        <v>476</v>
      </c>
      <c r="E206" s="64"/>
      <c r="F206" s="81">
        <f t="shared" ref="F206:F207" si="71">F207</f>
        <v>4193.9000000000005</v>
      </c>
    </row>
    <row r="207" spans="1:6" ht="20.25" x14ac:dyDescent="0.3">
      <c r="A207" s="34" t="s">
        <v>19</v>
      </c>
      <c r="B207" s="61" t="s">
        <v>18</v>
      </c>
      <c r="C207" s="5" t="s">
        <v>80</v>
      </c>
      <c r="D207" s="20" t="s">
        <v>477</v>
      </c>
      <c r="E207" s="62" t="s">
        <v>20</v>
      </c>
      <c r="F207" s="81">
        <f t="shared" si="71"/>
        <v>4193.9000000000005</v>
      </c>
    </row>
    <row r="208" spans="1:6" ht="37.5" x14ac:dyDescent="0.3">
      <c r="A208" s="41" t="s">
        <v>82</v>
      </c>
      <c r="B208" s="61" t="s">
        <v>18</v>
      </c>
      <c r="C208" s="5" t="s">
        <v>80</v>
      </c>
      <c r="D208" s="20" t="s">
        <v>665</v>
      </c>
      <c r="E208" s="62" t="s">
        <v>20</v>
      </c>
      <c r="F208" s="81">
        <f t="shared" ref="F208" si="72">F209+F210</f>
        <v>4193.9000000000005</v>
      </c>
    </row>
    <row r="209" spans="1:6" ht="37.5" x14ac:dyDescent="0.3">
      <c r="A209" s="37" t="s">
        <v>21</v>
      </c>
      <c r="B209" s="61" t="s">
        <v>18</v>
      </c>
      <c r="C209" s="5" t="s">
        <v>80</v>
      </c>
      <c r="D209" s="20" t="s">
        <v>665</v>
      </c>
      <c r="E209" s="62" t="s">
        <v>22</v>
      </c>
      <c r="F209" s="81">
        <v>4187.9000000000005</v>
      </c>
    </row>
    <row r="210" spans="1:6" ht="20.25" x14ac:dyDescent="0.3">
      <c r="A210" s="37" t="s">
        <v>23</v>
      </c>
      <c r="B210" s="61" t="s">
        <v>18</v>
      </c>
      <c r="C210" s="5" t="s">
        <v>80</v>
      </c>
      <c r="D210" s="20" t="s">
        <v>665</v>
      </c>
      <c r="E210" s="62" t="s">
        <v>24</v>
      </c>
      <c r="F210" s="81">
        <v>6</v>
      </c>
    </row>
    <row r="211" spans="1:6" ht="20.25" x14ac:dyDescent="0.3">
      <c r="A211" s="34" t="s">
        <v>328</v>
      </c>
      <c r="B211" s="61" t="s">
        <v>18</v>
      </c>
      <c r="C211" s="5" t="s">
        <v>80</v>
      </c>
      <c r="D211" s="20" t="s">
        <v>481</v>
      </c>
      <c r="E211" s="62"/>
      <c r="F211" s="81">
        <f t="shared" ref="F211" si="73">F212+F218</f>
        <v>3276</v>
      </c>
    </row>
    <row r="212" spans="1:6" ht="20.25" x14ac:dyDescent="0.3">
      <c r="A212" s="34" t="s">
        <v>480</v>
      </c>
      <c r="B212" s="61" t="s">
        <v>18</v>
      </c>
      <c r="C212" s="5" t="s">
        <v>80</v>
      </c>
      <c r="D212" s="20" t="s">
        <v>482</v>
      </c>
      <c r="E212" s="62"/>
      <c r="F212" s="81">
        <f t="shared" ref="F212" si="74">F213+F216</f>
        <v>3256</v>
      </c>
    </row>
    <row r="213" spans="1:6" ht="39.75" customHeight="1" x14ac:dyDescent="0.3">
      <c r="A213" s="33" t="s">
        <v>85</v>
      </c>
      <c r="B213" s="61" t="s">
        <v>18</v>
      </c>
      <c r="C213" s="5" t="s">
        <v>80</v>
      </c>
      <c r="D213" s="5" t="s">
        <v>478</v>
      </c>
      <c r="E213" s="62"/>
      <c r="F213" s="81">
        <f t="shared" ref="F213" si="75">F214+F215</f>
        <v>2256</v>
      </c>
    </row>
    <row r="214" spans="1:6" ht="37.5" x14ac:dyDescent="0.3">
      <c r="A214" s="37" t="s">
        <v>21</v>
      </c>
      <c r="B214" s="61" t="s">
        <v>18</v>
      </c>
      <c r="C214" s="5" t="s">
        <v>80</v>
      </c>
      <c r="D214" s="5" t="s">
        <v>478</v>
      </c>
      <c r="E214" s="62" t="s">
        <v>22</v>
      </c>
      <c r="F214" s="81">
        <v>2255</v>
      </c>
    </row>
    <row r="215" spans="1:6" ht="20.25" x14ac:dyDescent="0.3">
      <c r="A215" s="37" t="s">
        <v>23</v>
      </c>
      <c r="B215" s="61" t="s">
        <v>18</v>
      </c>
      <c r="C215" s="5" t="s">
        <v>80</v>
      </c>
      <c r="D215" s="5" t="s">
        <v>478</v>
      </c>
      <c r="E215" s="62" t="s">
        <v>24</v>
      </c>
      <c r="F215" s="81">
        <v>1</v>
      </c>
    </row>
    <row r="216" spans="1:6" ht="20.25" x14ac:dyDescent="0.3">
      <c r="A216" s="37" t="s">
        <v>86</v>
      </c>
      <c r="B216" s="61" t="s">
        <v>18</v>
      </c>
      <c r="C216" s="5" t="s">
        <v>80</v>
      </c>
      <c r="D216" s="5" t="s">
        <v>479</v>
      </c>
      <c r="E216" s="62"/>
      <c r="F216" s="81">
        <f t="shared" ref="F216" si="76">F217</f>
        <v>1000</v>
      </c>
    </row>
    <row r="217" spans="1:6" ht="37.5" x14ac:dyDescent="0.3">
      <c r="A217" s="37" t="s">
        <v>21</v>
      </c>
      <c r="B217" s="61" t="s">
        <v>18</v>
      </c>
      <c r="C217" s="5" t="s">
        <v>80</v>
      </c>
      <c r="D217" s="5" t="s">
        <v>479</v>
      </c>
      <c r="E217" s="62" t="s">
        <v>22</v>
      </c>
      <c r="F217" s="81">
        <v>1000</v>
      </c>
    </row>
    <row r="218" spans="1:6" ht="20.25" x14ac:dyDescent="0.3">
      <c r="A218" s="34" t="s">
        <v>484</v>
      </c>
      <c r="B218" s="61" t="s">
        <v>18</v>
      </c>
      <c r="C218" s="5" t="s">
        <v>80</v>
      </c>
      <c r="D218" s="20" t="s">
        <v>483</v>
      </c>
      <c r="E218" s="64"/>
      <c r="F218" s="81">
        <f t="shared" ref="F218" si="77">F219</f>
        <v>20</v>
      </c>
    </row>
    <row r="219" spans="1:6" ht="37.5" x14ac:dyDescent="0.3">
      <c r="A219" s="34" t="s">
        <v>278</v>
      </c>
      <c r="B219" s="61" t="s">
        <v>18</v>
      </c>
      <c r="C219" s="5" t="s">
        <v>80</v>
      </c>
      <c r="D219" s="20" t="s">
        <v>485</v>
      </c>
      <c r="E219" s="67"/>
      <c r="F219" s="81">
        <f t="shared" ref="F219" si="78">F220</f>
        <v>20</v>
      </c>
    </row>
    <row r="220" spans="1:6" ht="20.25" x14ac:dyDescent="0.3">
      <c r="A220" s="37" t="s">
        <v>25</v>
      </c>
      <c r="B220" s="61" t="s">
        <v>18</v>
      </c>
      <c r="C220" s="5" t="s">
        <v>80</v>
      </c>
      <c r="D220" s="20" t="s">
        <v>485</v>
      </c>
      <c r="E220" s="64" t="s">
        <v>26</v>
      </c>
      <c r="F220" s="81">
        <v>20</v>
      </c>
    </row>
    <row r="221" spans="1:6" s="8" customFormat="1" ht="37.5" x14ac:dyDescent="0.3">
      <c r="A221" s="41" t="s">
        <v>277</v>
      </c>
      <c r="B221" s="63" t="s">
        <v>18</v>
      </c>
      <c r="C221" s="6" t="s">
        <v>87</v>
      </c>
      <c r="D221" s="20" t="s">
        <v>20</v>
      </c>
      <c r="E221" s="64"/>
      <c r="F221" s="82">
        <f t="shared" ref="F221" si="79">F222</f>
        <v>3167.7</v>
      </c>
    </row>
    <row r="222" spans="1:6" s="8" customFormat="1" ht="42.75" customHeight="1" x14ac:dyDescent="0.3">
      <c r="A222" s="34" t="s">
        <v>472</v>
      </c>
      <c r="B222" s="61" t="s">
        <v>18</v>
      </c>
      <c r="C222" s="5" t="s">
        <v>87</v>
      </c>
      <c r="D222" s="20" t="s">
        <v>81</v>
      </c>
      <c r="E222" s="68"/>
      <c r="F222" s="82">
        <f t="shared" ref="F222" si="80">F223+F230</f>
        <v>3167.7</v>
      </c>
    </row>
    <row r="223" spans="1:6" s="8" customFormat="1" ht="20.25" x14ac:dyDescent="0.3">
      <c r="A223" s="38" t="s">
        <v>442</v>
      </c>
      <c r="B223" s="61" t="s">
        <v>18</v>
      </c>
      <c r="C223" s="5" t="s">
        <v>87</v>
      </c>
      <c r="D223" s="20" t="s">
        <v>473</v>
      </c>
      <c r="E223" s="68"/>
      <c r="F223" s="82">
        <f t="shared" ref="F223" si="81">F224+F227</f>
        <v>2703</v>
      </c>
    </row>
    <row r="224" spans="1:6" ht="20.25" x14ac:dyDescent="0.3">
      <c r="A224" s="45" t="s">
        <v>13</v>
      </c>
      <c r="B224" s="63" t="s">
        <v>18</v>
      </c>
      <c r="C224" s="6" t="s">
        <v>87</v>
      </c>
      <c r="D224" s="20" t="s">
        <v>474</v>
      </c>
      <c r="E224" s="64"/>
      <c r="F224" s="82">
        <f t="shared" ref="F224" si="82">+F225</f>
        <v>2653</v>
      </c>
    </row>
    <row r="225" spans="1:6" ht="20.25" x14ac:dyDescent="0.3">
      <c r="A225" s="34" t="s">
        <v>88</v>
      </c>
      <c r="B225" s="63" t="s">
        <v>18</v>
      </c>
      <c r="C225" s="6" t="s">
        <v>87</v>
      </c>
      <c r="D225" s="20" t="s">
        <v>486</v>
      </c>
      <c r="E225" s="64"/>
      <c r="F225" s="81">
        <f t="shared" ref="F225" si="83">SUM(F226)</f>
        <v>2653</v>
      </c>
    </row>
    <row r="226" spans="1:6" ht="37.5" x14ac:dyDescent="0.3">
      <c r="A226" s="37" t="s">
        <v>21</v>
      </c>
      <c r="B226" s="63" t="s">
        <v>18</v>
      </c>
      <c r="C226" s="6" t="s">
        <v>87</v>
      </c>
      <c r="D226" s="20" t="s">
        <v>486</v>
      </c>
      <c r="E226" s="64" t="s">
        <v>22</v>
      </c>
      <c r="F226" s="81">
        <v>2653</v>
      </c>
    </row>
    <row r="227" spans="1:6" ht="20.25" x14ac:dyDescent="0.3">
      <c r="A227" s="34" t="s">
        <v>19</v>
      </c>
      <c r="B227" s="61" t="s">
        <v>18</v>
      </c>
      <c r="C227" s="5" t="s">
        <v>87</v>
      </c>
      <c r="D227" s="5" t="s">
        <v>487</v>
      </c>
      <c r="E227" s="62" t="s">
        <v>20</v>
      </c>
      <c r="F227" s="81">
        <f t="shared" ref="F227" si="84">F228</f>
        <v>50</v>
      </c>
    </row>
    <row r="228" spans="1:6" ht="37.5" x14ac:dyDescent="0.3">
      <c r="A228" s="34" t="s">
        <v>488</v>
      </c>
      <c r="B228" s="63" t="s">
        <v>18</v>
      </c>
      <c r="C228" s="6" t="s">
        <v>87</v>
      </c>
      <c r="D228" s="20" t="s">
        <v>560</v>
      </c>
      <c r="E228" s="64"/>
      <c r="F228" s="81">
        <f t="shared" ref="F228" si="85">SUM(F229)</f>
        <v>50</v>
      </c>
    </row>
    <row r="229" spans="1:6" ht="37.5" x14ac:dyDescent="0.3">
      <c r="A229" s="37" t="s">
        <v>21</v>
      </c>
      <c r="B229" s="63" t="s">
        <v>18</v>
      </c>
      <c r="C229" s="6" t="s">
        <v>87</v>
      </c>
      <c r="D229" s="20" t="s">
        <v>560</v>
      </c>
      <c r="E229" s="64" t="s">
        <v>22</v>
      </c>
      <c r="F229" s="81">
        <v>50</v>
      </c>
    </row>
    <row r="230" spans="1:6" ht="20.25" x14ac:dyDescent="0.3">
      <c r="A230" s="34" t="s">
        <v>328</v>
      </c>
      <c r="B230" s="63" t="s">
        <v>18</v>
      </c>
      <c r="C230" s="6" t="s">
        <v>87</v>
      </c>
      <c r="D230" s="20" t="s">
        <v>481</v>
      </c>
      <c r="E230" s="64"/>
      <c r="F230" s="81">
        <f>F231+F240</f>
        <v>464.7</v>
      </c>
    </row>
    <row r="231" spans="1:6" ht="20.25" x14ac:dyDescent="0.3">
      <c r="A231" s="34" t="s">
        <v>480</v>
      </c>
      <c r="B231" s="63" t="s">
        <v>18</v>
      </c>
      <c r="C231" s="6" t="s">
        <v>87</v>
      </c>
      <c r="D231" s="20" t="s">
        <v>482</v>
      </c>
      <c r="E231" s="64" t="s">
        <v>20</v>
      </c>
      <c r="F231" s="81">
        <f>F232+F234+F236+F238</f>
        <v>281.7</v>
      </c>
    </row>
    <row r="232" spans="1:6" ht="24.75" customHeight="1" x14ac:dyDescent="0.3">
      <c r="A232" s="34" t="s">
        <v>89</v>
      </c>
      <c r="B232" s="63" t="s">
        <v>18</v>
      </c>
      <c r="C232" s="6" t="s">
        <v>87</v>
      </c>
      <c r="D232" s="20" t="s">
        <v>489</v>
      </c>
      <c r="E232" s="64"/>
      <c r="F232" s="82">
        <f t="shared" ref="F232" si="86">F233</f>
        <v>35</v>
      </c>
    </row>
    <row r="233" spans="1:6" ht="20.25" x14ac:dyDescent="0.3">
      <c r="A233" s="37" t="s">
        <v>25</v>
      </c>
      <c r="B233" s="63" t="s">
        <v>18</v>
      </c>
      <c r="C233" s="6" t="s">
        <v>87</v>
      </c>
      <c r="D233" s="20" t="s">
        <v>489</v>
      </c>
      <c r="E233" s="64" t="s">
        <v>26</v>
      </c>
      <c r="F233" s="81">
        <v>35</v>
      </c>
    </row>
    <row r="234" spans="1:6" ht="20.25" x14ac:dyDescent="0.3">
      <c r="A234" s="38" t="s">
        <v>90</v>
      </c>
      <c r="B234" s="63" t="s">
        <v>18</v>
      </c>
      <c r="C234" s="6" t="s">
        <v>87</v>
      </c>
      <c r="D234" s="20" t="s">
        <v>490</v>
      </c>
      <c r="E234" s="64" t="s">
        <v>20</v>
      </c>
      <c r="F234" s="81">
        <f>SUM(F235:F235)</f>
        <v>200</v>
      </c>
    </row>
    <row r="235" spans="1:6" ht="56.25" x14ac:dyDescent="0.3">
      <c r="A235" s="37" t="s">
        <v>83</v>
      </c>
      <c r="B235" s="63" t="s">
        <v>18</v>
      </c>
      <c r="C235" s="6" t="s">
        <v>87</v>
      </c>
      <c r="D235" s="20" t="s">
        <v>490</v>
      </c>
      <c r="E235" s="64" t="s">
        <v>84</v>
      </c>
      <c r="F235" s="81">
        <v>200</v>
      </c>
    </row>
    <row r="236" spans="1:6" ht="20.25" x14ac:dyDescent="0.3">
      <c r="A236" s="34" t="s">
        <v>93</v>
      </c>
      <c r="B236" s="63" t="s">
        <v>18</v>
      </c>
      <c r="C236" s="6" t="s">
        <v>87</v>
      </c>
      <c r="D236" s="20" t="s">
        <v>491</v>
      </c>
      <c r="E236" s="64"/>
      <c r="F236" s="81">
        <f t="shared" ref="F236" si="87">SUM(F237)</f>
        <v>35.700000000000003</v>
      </c>
    </row>
    <row r="237" spans="1:6" ht="37.5" x14ac:dyDescent="0.3">
      <c r="A237" s="37" t="s">
        <v>21</v>
      </c>
      <c r="B237" s="63" t="s">
        <v>18</v>
      </c>
      <c r="C237" s="6" t="s">
        <v>87</v>
      </c>
      <c r="D237" s="20" t="s">
        <v>491</v>
      </c>
      <c r="E237" s="64" t="s">
        <v>22</v>
      </c>
      <c r="F237" s="81">
        <v>35.700000000000003</v>
      </c>
    </row>
    <row r="238" spans="1:6" ht="37.5" x14ac:dyDescent="0.3">
      <c r="A238" s="34" t="s">
        <v>492</v>
      </c>
      <c r="B238" s="63" t="s">
        <v>18</v>
      </c>
      <c r="C238" s="6" t="s">
        <v>87</v>
      </c>
      <c r="D238" s="20" t="s">
        <v>493</v>
      </c>
      <c r="E238" s="64"/>
      <c r="F238" s="81">
        <f>+F239</f>
        <v>11</v>
      </c>
    </row>
    <row r="239" spans="1:6" ht="20.25" x14ac:dyDescent="0.3">
      <c r="A239" s="37" t="s">
        <v>25</v>
      </c>
      <c r="B239" s="63" t="s">
        <v>18</v>
      </c>
      <c r="C239" s="6" t="s">
        <v>87</v>
      </c>
      <c r="D239" s="6" t="s">
        <v>493</v>
      </c>
      <c r="E239" s="64" t="s">
        <v>26</v>
      </c>
      <c r="F239" s="81">
        <v>11</v>
      </c>
    </row>
    <row r="240" spans="1:6" ht="20.25" x14ac:dyDescent="0.3">
      <c r="A240" s="34" t="s">
        <v>484</v>
      </c>
      <c r="B240" s="63" t="s">
        <v>18</v>
      </c>
      <c r="C240" s="6" t="s">
        <v>87</v>
      </c>
      <c r="D240" s="20" t="s">
        <v>483</v>
      </c>
      <c r="E240" s="64"/>
      <c r="F240" s="81">
        <f t="shared" ref="F240" si="88">F241+F243</f>
        <v>183</v>
      </c>
    </row>
    <row r="241" spans="1:6" ht="20.25" x14ac:dyDescent="0.3">
      <c r="A241" s="38" t="s">
        <v>90</v>
      </c>
      <c r="B241" s="63" t="s">
        <v>95</v>
      </c>
      <c r="C241" s="6" t="s">
        <v>87</v>
      </c>
      <c r="D241" s="20" t="s">
        <v>494</v>
      </c>
      <c r="E241" s="67"/>
      <c r="F241" s="81">
        <f t="shared" ref="F241:F243" si="89">F242</f>
        <v>88</v>
      </c>
    </row>
    <row r="242" spans="1:6" ht="20.25" x14ac:dyDescent="0.3">
      <c r="A242" s="37" t="s">
        <v>25</v>
      </c>
      <c r="B242" s="63" t="s">
        <v>95</v>
      </c>
      <c r="C242" s="6" t="s">
        <v>87</v>
      </c>
      <c r="D242" s="20" t="s">
        <v>494</v>
      </c>
      <c r="E242" s="64" t="s">
        <v>26</v>
      </c>
      <c r="F242" s="81">
        <v>88</v>
      </c>
    </row>
    <row r="243" spans="1:6" ht="21" customHeight="1" x14ac:dyDescent="0.3">
      <c r="A243" s="34" t="s">
        <v>96</v>
      </c>
      <c r="B243" s="63" t="s">
        <v>95</v>
      </c>
      <c r="C243" s="6" t="s">
        <v>87</v>
      </c>
      <c r="D243" s="20" t="s">
        <v>495</v>
      </c>
      <c r="E243" s="67"/>
      <c r="F243" s="81">
        <f t="shared" si="89"/>
        <v>95</v>
      </c>
    </row>
    <row r="244" spans="1:6" ht="20.25" x14ac:dyDescent="0.3">
      <c r="A244" s="37" t="s">
        <v>25</v>
      </c>
      <c r="B244" s="63" t="s">
        <v>95</v>
      </c>
      <c r="C244" s="6" t="s">
        <v>87</v>
      </c>
      <c r="D244" s="20" t="s">
        <v>495</v>
      </c>
      <c r="E244" s="64" t="s">
        <v>26</v>
      </c>
      <c r="F244" s="81">
        <v>95</v>
      </c>
    </row>
    <row r="245" spans="1:6" s="8" customFormat="1" ht="26.25" customHeight="1" x14ac:dyDescent="0.3">
      <c r="A245" s="32" t="s">
        <v>97</v>
      </c>
      <c r="B245" s="59" t="s">
        <v>39</v>
      </c>
      <c r="C245" s="10" t="s">
        <v>0</v>
      </c>
      <c r="D245" s="10"/>
      <c r="E245" s="60"/>
      <c r="F245" s="83">
        <f>SUM(F246+F255+F268+F275+F294+F310+F316)</f>
        <v>214459.89999999997</v>
      </c>
    </row>
    <row r="246" spans="1:6" s="8" customFormat="1" ht="20.25" x14ac:dyDescent="0.3">
      <c r="A246" s="33" t="s">
        <v>98</v>
      </c>
      <c r="B246" s="61" t="s">
        <v>39</v>
      </c>
      <c r="C246" s="5" t="s">
        <v>11</v>
      </c>
      <c r="D246" s="5"/>
      <c r="E246" s="62"/>
      <c r="F246" s="81">
        <f>+F247</f>
        <v>7119.7</v>
      </c>
    </row>
    <row r="247" spans="1:6" ht="39" customHeight="1" x14ac:dyDescent="0.3">
      <c r="A247" s="34" t="s">
        <v>472</v>
      </c>
      <c r="B247" s="63" t="s">
        <v>39</v>
      </c>
      <c r="C247" s="6" t="s">
        <v>11</v>
      </c>
      <c r="D247" s="6" t="s">
        <v>81</v>
      </c>
      <c r="E247" s="64"/>
      <c r="F247" s="82">
        <f t="shared" ref="F247:F248" si="90">F248</f>
        <v>7119.7</v>
      </c>
    </row>
    <row r="248" spans="1:6" ht="20.25" x14ac:dyDescent="0.3">
      <c r="A248" s="34" t="s">
        <v>328</v>
      </c>
      <c r="B248" s="63" t="s">
        <v>39</v>
      </c>
      <c r="C248" s="6" t="s">
        <v>11</v>
      </c>
      <c r="D248" s="20" t="s">
        <v>481</v>
      </c>
      <c r="E248" s="64"/>
      <c r="F248" s="82">
        <f t="shared" si="90"/>
        <v>7119.7</v>
      </c>
    </row>
    <row r="249" spans="1:6" ht="20.25" x14ac:dyDescent="0.3">
      <c r="A249" s="34" t="s">
        <v>480</v>
      </c>
      <c r="B249" s="63" t="s">
        <v>39</v>
      </c>
      <c r="C249" s="6" t="s">
        <v>11</v>
      </c>
      <c r="D249" s="20" t="s">
        <v>482</v>
      </c>
      <c r="E249" s="64"/>
      <c r="F249" s="82">
        <f>F250+F253</f>
        <v>7119.7</v>
      </c>
    </row>
    <row r="250" spans="1:6" ht="37.5" x14ac:dyDescent="0.3">
      <c r="A250" s="34" t="s">
        <v>309</v>
      </c>
      <c r="B250" s="63" t="s">
        <v>39</v>
      </c>
      <c r="C250" s="6" t="s">
        <v>11</v>
      </c>
      <c r="D250" s="20" t="s">
        <v>496</v>
      </c>
      <c r="E250" s="64"/>
      <c r="F250" s="82">
        <f>+F252+F251</f>
        <v>3799.7</v>
      </c>
    </row>
    <row r="251" spans="1:6" ht="20.25" x14ac:dyDescent="0.3">
      <c r="A251" s="37" t="s">
        <v>70</v>
      </c>
      <c r="B251" s="63" t="s">
        <v>39</v>
      </c>
      <c r="C251" s="6" t="s">
        <v>11</v>
      </c>
      <c r="D251" s="20" t="s">
        <v>496</v>
      </c>
      <c r="E251" s="64" t="s">
        <v>62</v>
      </c>
      <c r="F251" s="81">
        <v>737</v>
      </c>
    </row>
    <row r="252" spans="1:6" ht="20.25" x14ac:dyDescent="0.3">
      <c r="A252" s="42" t="s">
        <v>175</v>
      </c>
      <c r="B252" s="63" t="s">
        <v>39</v>
      </c>
      <c r="C252" s="6" t="s">
        <v>11</v>
      </c>
      <c r="D252" s="20" t="s">
        <v>496</v>
      </c>
      <c r="E252" s="64" t="s">
        <v>12</v>
      </c>
      <c r="F252" s="81">
        <v>3062.7</v>
      </c>
    </row>
    <row r="253" spans="1:6" ht="24.75" customHeight="1" x14ac:dyDescent="0.3">
      <c r="A253" s="34" t="s">
        <v>96</v>
      </c>
      <c r="B253" s="63" t="s">
        <v>39</v>
      </c>
      <c r="C253" s="6" t="s">
        <v>11</v>
      </c>
      <c r="D253" s="20" t="s">
        <v>497</v>
      </c>
      <c r="E253" s="64"/>
      <c r="F253" s="82">
        <f>SUM(F254)</f>
        <v>3320</v>
      </c>
    </row>
    <row r="254" spans="1:6" ht="20.25" x14ac:dyDescent="0.3">
      <c r="A254" s="42" t="s">
        <v>175</v>
      </c>
      <c r="B254" s="63" t="s">
        <v>39</v>
      </c>
      <c r="C254" s="6" t="s">
        <v>11</v>
      </c>
      <c r="D254" s="20" t="s">
        <v>497</v>
      </c>
      <c r="E254" s="64" t="s">
        <v>12</v>
      </c>
      <c r="F254" s="81">
        <v>3320</v>
      </c>
    </row>
    <row r="255" spans="1:6" s="8" customFormat="1" ht="20.25" x14ac:dyDescent="0.3">
      <c r="A255" s="33" t="s">
        <v>100</v>
      </c>
      <c r="B255" s="61" t="s">
        <v>39</v>
      </c>
      <c r="C255" s="5" t="s">
        <v>44</v>
      </c>
      <c r="D255" s="5"/>
      <c r="E255" s="62"/>
      <c r="F255" s="81">
        <f t="shared" ref="F255:F257" si="91">F256</f>
        <v>6852.2</v>
      </c>
    </row>
    <row r="256" spans="1:6" ht="37.5" x14ac:dyDescent="0.3">
      <c r="A256" s="36" t="s">
        <v>694</v>
      </c>
      <c r="B256" s="61" t="s">
        <v>39</v>
      </c>
      <c r="C256" s="5" t="s">
        <v>44</v>
      </c>
      <c r="D256" s="5" t="s">
        <v>101</v>
      </c>
      <c r="E256" s="62"/>
      <c r="F256" s="81">
        <f t="shared" si="91"/>
        <v>6852.2</v>
      </c>
    </row>
    <row r="257" spans="1:6" ht="20.25" x14ac:dyDescent="0.3">
      <c r="A257" s="38" t="s">
        <v>442</v>
      </c>
      <c r="B257" s="61" t="s">
        <v>39</v>
      </c>
      <c r="C257" s="5" t="s">
        <v>44</v>
      </c>
      <c r="D257" s="5" t="s">
        <v>561</v>
      </c>
      <c r="E257" s="62"/>
      <c r="F257" s="81">
        <f t="shared" si="91"/>
        <v>6852.2</v>
      </c>
    </row>
    <row r="258" spans="1:6" ht="20.25" x14ac:dyDescent="0.3">
      <c r="A258" s="36" t="s">
        <v>569</v>
      </c>
      <c r="B258" s="61" t="s">
        <v>39</v>
      </c>
      <c r="C258" s="5" t="s">
        <v>44</v>
      </c>
      <c r="D258" s="5" t="s">
        <v>562</v>
      </c>
      <c r="E258" s="62"/>
      <c r="F258" s="81">
        <f t="shared" ref="F258" si="92">F259+F262+F264+F266</f>
        <v>6852.2</v>
      </c>
    </row>
    <row r="259" spans="1:6" ht="24.75" customHeight="1" x14ac:dyDescent="0.3">
      <c r="A259" s="36" t="s">
        <v>103</v>
      </c>
      <c r="B259" s="61" t="s">
        <v>39</v>
      </c>
      <c r="C259" s="5" t="s">
        <v>44</v>
      </c>
      <c r="D259" s="5" t="s">
        <v>563</v>
      </c>
      <c r="E259" s="62"/>
      <c r="F259" s="81">
        <f t="shared" ref="F259" si="93">F260+F261</f>
        <v>292</v>
      </c>
    </row>
    <row r="260" spans="1:6" ht="37.5" x14ac:dyDescent="0.3">
      <c r="A260" s="37" t="s">
        <v>21</v>
      </c>
      <c r="B260" s="61" t="s">
        <v>39</v>
      </c>
      <c r="C260" s="5" t="s">
        <v>44</v>
      </c>
      <c r="D260" s="5" t="s">
        <v>563</v>
      </c>
      <c r="E260" s="62" t="s">
        <v>22</v>
      </c>
      <c r="F260" s="81">
        <v>30</v>
      </c>
    </row>
    <row r="261" spans="1:6" ht="20.25" x14ac:dyDescent="0.3">
      <c r="A261" s="33" t="s">
        <v>65</v>
      </c>
      <c r="B261" s="61" t="s">
        <v>39</v>
      </c>
      <c r="C261" s="5" t="s">
        <v>44</v>
      </c>
      <c r="D261" s="5" t="s">
        <v>563</v>
      </c>
      <c r="E261" s="62" t="s">
        <v>66</v>
      </c>
      <c r="F261" s="81">
        <v>262</v>
      </c>
    </row>
    <row r="262" spans="1:6" ht="20.25" x14ac:dyDescent="0.3">
      <c r="A262" s="36" t="s">
        <v>565</v>
      </c>
      <c r="B262" s="61" t="s">
        <v>39</v>
      </c>
      <c r="C262" s="5" t="s">
        <v>44</v>
      </c>
      <c r="D262" s="5" t="s">
        <v>566</v>
      </c>
      <c r="E262" s="62"/>
      <c r="F262" s="81">
        <f t="shared" ref="F262:F266" si="94">F263</f>
        <v>80</v>
      </c>
    </row>
    <row r="263" spans="1:6" ht="37.5" x14ac:dyDescent="0.3">
      <c r="A263" s="37" t="s">
        <v>21</v>
      </c>
      <c r="B263" s="61" t="s">
        <v>39</v>
      </c>
      <c r="C263" s="5" t="s">
        <v>44</v>
      </c>
      <c r="D263" s="5" t="s">
        <v>566</v>
      </c>
      <c r="E263" s="62" t="s">
        <v>22</v>
      </c>
      <c r="F263" s="81">
        <v>80</v>
      </c>
    </row>
    <row r="264" spans="1:6" ht="20.25" x14ac:dyDescent="0.3">
      <c r="A264" s="36" t="s">
        <v>568</v>
      </c>
      <c r="B264" s="61" t="s">
        <v>39</v>
      </c>
      <c r="C264" s="5" t="s">
        <v>44</v>
      </c>
      <c r="D264" s="5" t="s">
        <v>567</v>
      </c>
      <c r="E264" s="62"/>
      <c r="F264" s="81">
        <f t="shared" si="94"/>
        <v>160</v>
      </c>
    </row>
    <row r="265" spans="1:6" ht="37.5" x14ac:dyDescent="0.3">
      <c r="A265" s="37" t="s">
        <v>21</v>
      </c>
      <c r="B265" s="61" t="s">
        <v>39</v>
      </c>
      <c r="C265" s="5" t="s">
        <v>44</v>
      </c>
      <c r="D265" s="5" t="s">
        <v>567</v>
      </c>
      <c r="E265" s="62" t="s">
        <v>22</v>
      </c>
      <c r="F265" s="81">
        <v>160</v>
      </c>
    </row>
    <row r="266" spans="1:6" ht="37.5" x14ac:dyDescent="0.3">
      <c r="A266" s="36" t="s">
        <v>104</v>
      </c>
      <c r="B266" s="61" t="s">
        <v>39</v>
      </c>
      <c r="C266" s="5" t="s">
        <v>44</v>
      </c>
      <c r="D266" s="5" t="s">
        <v>564</v>
      </c>
      <c r="E266" s="62"/>
      <c r="F266" s="81">
        <f t="shared" si="94"/>
        <v>6320.2</v>
      </c>
    </row>
    <row r="267" spans="1:6" ht="37.5" x14ac:dyDescent="0.3">
      <c r="A267" s="37" t="s">
        <v>21</v>
      </c>
      <c r="B267" s="61" t="s">
        <v>39</v>
      </c>
      <c r="C267" s="5" t="s">
        <v>44</v>
      </c>
      <c r="D267" s="5" t="s">
        <v>564</v>
      </c>
      <c r="E267" s="62" t="s">
        <v>22</v>
      </c>
      <c r="F267" s="81">
        <v>6320.2</v>
      </c>
    </row>
    <row r="268" spans="1:6" s="8" customFormat="1" ht="20.25" x14ac:dyDescent="0.3">
      <c r="A268" s="33" t="s">
        <v>105</v>
      </c>
      <c r="B268" s="61" t="s">
        <v>39</v>
      </c>
      <c r="C268" s="5" t="s">
        <v>47</v>
      </c>
      <c r="D268" s="5"/>
      <c r="E268" s="62"/>
      <c r="F268" s="81">
        <f t="shared" ref="F268:F270" si="95">F269</f>
        <v>11768.5</v>
      </c>
    </row>
    <row r="269" spans="1:6" ht="37.5" customHeight="1" x14ac:dyDescent="0.3">
      <c r="A269" s="37" t="s">
        <v>577</v>
      </c>
      <c r="B269" s="61" t="s">
        <v>39</v>
      </c>
      <c r="C269" s="5" t="s">
        <v>47</v>
      </c>
      <c r="D269" s="5" t="s">
        <v>71</v>
      </c>
      <c r="E269" s="62"/>
      <c r="F269" s="81">
        <f t="shared" si="95"/>
        <v>11768.5</v>
      </c>
    </row>
    <row r="270" spans="1:6" ht="20.25" x14ac:dyDescent="0.3">
      <c r="A270" s="37" t="s">
        <v>328</v>
      </c>
      <c r="B270" s="61" t="s">
        <v>39</v>
      </c>
      <c r="C270" s="5" t="s">
        <v>47</v>
      </c>
      <c r="D270" s="5" t="s">
        <v>578</v>
      </c>
      <c r="E270" s="62"/>
      <c r="F270" s="81">
        <f t="shared" si="95"/>
        <v>11768.5</v>
      </c>
    </row>
    <row r="271" spans="1:6" ht="20.25" x14ac:dyDescent="0.3">
      <c r="A271" s="37" t="s">
        <v>73</v>
      </c>
      <c r="B271" s="61" t="s">
        <v>39</v>
      </c>
      <c r="C271" s="5" t="s">
        <v>47</v>
      </c>
      <c r="D271" s="5" t="s">
        <v>579</v>
      </c>
      <c r="E271" s="62" t="s">
        <v>20</v>
      </c>
      <c r="F271" s="81">
        <f t="shared" ref="F271" si="96">F272</f>
        <v>11768.5</v>
      </c>
    </row>
    <row r="272" spans="1:6" ht="20.25" x14ac:dyDescent="0.3">
      <c r="A272" s="37" t="s">
        <v>106</v>
      </c>
      <c r="B272" s="61" t="s">
        <v>39</v>
      </c>
      <c r="C272" s="5" t="s">
        <v>47</v>
      </c>
      <c r="D272" s="5" t="s">
        <v>581</v>
      </c>
      <c r="E272" s="62" t="s">
        <v>20</v>
      </c>
      <c r="F272" s="81">
        <f t="shared" ref="F272" si="97">F273+F274</f>
        <v>11768.5</v>
      </c>
    </row>
    <row r="273" spans="1:6" ht="37.5" x14ac:dyDescent="0.3">
      <c r="A273" s="37" t="s">
        <v>21</v>
      </c>
      <c r="B273" s="63" t="s">
        <v>39</v>
      </c>
      <c r="C273" s="6" t="s">
        <v>47</v>
      </c>
      <c r="D273" s="6" t="s">
        <v>581</v>
      </c>
      <c r="E273" s="64" t="s">
        <v>22</v>
      </c>
      <c r="F273" s="81">
        <v>63.6</v>
      </c>
    </row>
    <row r="274" spans="1:6" ht="20.25" x14ac:dyDescent="0.3">
      <c r="A274" s="37" t="s">
        <v>23</v>
      </c>
      <c r="B274" s="63" t="s">
        <v>39</v>
      </c>
      <c r="C274" s="6" t="s">
        <v>47</v>
      </c>
      <c r="D274" s="6" t="s">
        <v>581</v>
      </c>
      <c r="E274" s="64" t="s">
        <v>24</v>
      </c>
      <c r="F274" s="81">
        <v>11704.9</v>
      </c>
    </row>
    <row r="275" spans="1:6" s="8" customFormat="1" ht="20.25" x14ac:dyDescent="0.3">
      <c r="A275" s="33" t="s">
        <v>107</v>
      </c>
      <c r="B275" s="61" t="s">
        <v>39</v>
      </c>
      <c r="C275" s="5" t="s">
        <v>108</v>
      </c>
      <c r="D275" s="5"/>
      <c r="E275" s="62"/>
      <c r="F275" s="81">
        <f t="shared" ref="F275" si="98">F276</f>
        <v>60534.799999999996</v>
      </c>
    </row>
    <row r="276" spans="1:6" ht="37.5" x14ac:dyDescent="0.3">
      <c r="A276" s="34" t="s">
        <v>695</v>
      </c>
      <c r="B276" s="63" t="s">
        <v>39</v>
      </c>
      <c r="C276" s="6" t="s">
        <v>108</v>
      </c>
      <c r="D276" s="6" t="s">
        <v>109</v>
      </c>
      <c r="E276" s="64"/>
      <c r="F276" s="81">
        <f t="shared" ref="F276" si="99">F277+F287</f>
        <v>60534.799999999996</v>
      </c>
    </row>
    <row r="277" spans="1:6" ht="20.25" x14ac:dyDescent="0.3">
      <c r="A277" s="35" t="s">
        <v>442</v>
      </c>
      <c r="B277" s="63" t="s">
        <v>39</v>
      </c>
      <c r="C277" s="6" t="s">
        <v>108</v>
      </c>
      <c r="D277" s="6" t="s">
        <v>118</v>
      </c>
      <c r="E277" s="64"/>
      <c r="F277" s="81">
        <f t="shared" ref="F277" si="100">F278</f>
        <v>24488.199999999997</v>
      </c>
    </row>
    <row r="278" spans="1:6" ht="20.25" x14ac:dyDescent="0.3">
      <c r="A278" s="34" t="s">
        <v>110</v>
      </c>
      <c r="B278" s="63" t="s">
        <v>39</v>
      </c>
      <c r="C278" s="6" t="s">
        <v>108</v>
      </c>
      <c r="D278" s="6" t="s">
        <v>545</v>
      </c>
      <c r="E278" s="64"/>
      <c r="F278" s="81">
        <f>F279+F281+F283+F285</f>
        <v>24488.199999999997</v>
      </c>
    </row>
    <row r="279" spans="1:6" ht="37.5" x14ac:dyDescent="0.3">
      <c r="A279" s="34" t="s">
        <v>111</v>
      </c>
      <c r="B279" s="63" t="s">
        <v>39</v>
      </c>
      <c r="C279" s="6" t="s">
        <v>108</v>
      </c>
      <c r="D279" s="5" t="s">
        <v>546</v>
      </c>
      <c r="E279" s="64"/>
      <c r="F279" s="82">
        <f t="shared" ref="F279" si="101">+F280</f>
        <v>3000</v>
      </c>
    </row>
    <row r="280" spans="1:6" ht="42.75" customHeight="1" x14ac:dyDescent="0.3">
      <c r="A280" s="37" t="s">
        <v>112</v>
      </c>
      <c r="B280" s="63" t="s">
        <v>39</v>
      </c>
      <c r="C280" s="6" t="s">
        <v>108</v>
      </c>
      <c r="D280" s="6" t="s">
        <v>546</v>
      </c>
      <c r="E280" s="64" t="s">
        <v>92</v>
      </c>
      <c r="F280" s="81">
        <v>3000</v>
      </c>
    </row>
    <row r="281" spans="1:6" ht="37.5" x14ac:dyDescent="0.3">
      <c r="A281" s="34" t="s">
        <v>115</v>
      </c>
      <c r="B281" s="63" t="s">
        <v>39</v>
      </c>
      <c r="C281" s="6" t="s">
        <v>108</v>
      </c>
      <c r="D281" s="5" t="s">
        <v>547</v>
      </c>
      <c r="E281" s="64"/>
      <c r="F281" s="82">
        <f t="shared" ref="F281" si="102">F282</f>
        <v>1010.1</v>
      </c>
    </row>
    <row r="282" spans="1:6" ht="37.5" x14ac:dyDescent="0.3">
      <c r="A282" s="37" t="s">
        <v>21</v>
      </c>
      <c r="B282" s="63" t="s">
        <v>39</v>
      </c>
      <c r="C282" s="6" t="s">
        <v>108</v>
      </c>
      <c r="D282" s="6" t="s">
        <v>547</v>
      </c>
      <c r="E282" s="64" t="s">
        <v>22</v>
      </c>
      <c r="F282" s="81">
        <v>1010.1</v>
      </c>
    </row>
    <row r="283" spans="1:6" ht="37.5" x14ac:dyDescent="0.3">
      <c r="A283" s="46" t="s">
        <v>113</v>
      </c>
      <c r="B283" s="63" t="s">
        <v>39</v>
      </c>
      <c r="C283" s="6" t="s">
        <v>108</v>
      </c>
      <c r="D283" s="5" t="s">
        <v>548</v>
      </c>
      <c r="E283" s="64"/>
      <c r="F283" s="82">
        <f t="shared" ref="F283:F285" si="103">+F284</f>
        <v>17778.8</v>
      </c>
    </row>
    <row r="284" spans="1:6" ht="37.5" x14ac:dyDescent="0.3">
      <c r="A284" s="37" t="s">
        <v>21</v>
      </c>
      <c r="B284" s="63" t="s">
        <v>39</v>
      </c>
      <c r="C284" s="6" t="s">
        <v>108</v>
      </c>
      <c r="D284" s="6" t="s">
        <v>548</v>
      </c>
      <c r="E284" s="64" t="s">
        <v>22</v>
      </c>
      <c r="F284" s="81">
        <v>17778.8</v>
      </c>
    </row>
    <row r="285" spans="1:6" ht="75" x14ac:dyDescent="0.3">
      <c r="A285" s="46" t="s">
        <v>724</v>
      </c>
      <c r="B285" s="63" t="s">
        <v>39</v>
      </c>
      <c r="C285" s="6" t="s">
        <v>108</v>
      </c>
      <c r="D285" s="5" t="s">
        <v>725</v>
      </c>
      <c r="E285" s="64"/>
      <c r="F285" s="82">
        <f t="shared" si="103"/>
        <v>2699.3</v>
      </c>
    </row>
    <row r="286" spans="1:6" ht="37.5" x14ac:dyDescent="0.3">
      <c r="A286" s="37" t="s">
        <v>21</v>
      </c>
      <c r="B286" s="63" t="s">
        <v>39</v>
      </c>
      <c r="C286" s="6" t="s">
        <v>108</v>
      </c>
      <c r="D286" s="6" t="s">
        <v>725</v>
      </c>
      <c r="E286" s="64" t="s">
        <v>22</v>
      </c>
      <c r="F286" s="81">
        <v>2699.3</v>
      </c>
    </row>
    <row r="287" spans="1:6" ht="20.25" x14ac:dyDescent="0.3">
      <c r="A287" s="37" t="s">
        <v>328</v>
      </c>
      <c r="B287" s="63" t="s">
        <v>39</v>
      </c>
      <c r="C287" s="6" t="s">
        <v>108</v>
      </c>
      <c r="D287" s="6" t="s">
        <v>549</v>
      </c>
      <c r="E287" s="64"/>
      <c r="F287" s="81">
        <f t="shared" ref="F287" si="104">F288</f>
        <v>36046.6</v>
      </c>
    </row>
    <row r="288" spans="1:6" ht="20.25" x14ac:dyDescent="0.3">
      <c r="A288" s="34" t="s">
        <v>110</v>
      </c>
      <c r="B288" s="63" t="s">
        <v>39</v>
      </c>
      <c r="C288" s="6" t="s">
        <v>108</v>
      </c>
      <c r="D288" s="6" t="s">
        <v>550</v>
      </c>
      <c r="E288" s="64"/>
      <c r="F288" s="81">
        <f>F289+F291</f>
        <v>36046.6</v>
      </c>
    </row>
    <row r="289" spans="1:6" ht="24" customHeight="1" x14ac:dyDescent="0.3">
      <c r="A289" s="34" t="s">
        <v>655</v>
      </c>
      <c r="B289" s="63" t="s">
        <v>39</v>
      </c>
      <c r="C289" s="6" t="s">
        <v>108</v>
      </c>
      <c r="D289" s="5" t="s">
        <v>551</v>
      </c>
      <c r="E289" s="64"/>
      <c r="F289" s="82">
        <f t="shared" ref="F289" si="105">+F290</f>
        <v>100</v>
      </c>
    </row>
    <row r="290" spans="1:6" ht="37.5" x14ac:dyDescent="0.3">
      <c r="A290" s="37" t="s">
        <v>21</v>
      </c>
      <c r="B290" s="63" t="s">
        <v>39</v>
      </c>
      <c r="C290" s="6" t="s">
        <v>108</v>
      </c>
      <c r="D290" s="6" t="s">
        <v>551</v>
      </c>
      <c r="E290" s="64" t="s">
        <v>22</v>
      </c>
      <c r="F290" s="81">
        <v>100</v>
      </c>
    </row>
    <row r="291" spans="1:6" ht="20.25" x14ac:dyDescent="0.3">
      <c r="A291" s="34" t="s">
        <v>114</v>
      </c>
      <c r="B291" s="63" t="s">
        <v>39</v>
      </c>
      <c r="C291" s="6" t="s">
        <v>108</v>
      </c>
      <c r="D291" s="5" t="s">
        <v>552</v>
      </c>
      <c r="E291" s="64"/>
      <c r="F291" s="82">
        <f t="shared" ref="F291" si="106">F292+F293</f>
        <v>35946.6</v>
      </c>
    </row>
    <row r="292" spans="1:6" ht="37.5" x14ac:dyDescent="0.3">
      <c r="A292" s="37" t="s">
        <v>21</v>
      </c>
      <c r="B292" s="63" t="s">
        <v>39</v>
      </c>
      <c r="C292" s="6" t="s">
        <v>108</v>
      </c>
      <c r="D292" s="6" t="s">
        <v>552</v>
      </c>
      <c r="E292" s="64" t="s">
        <v>22</v>
      </c>
      <c r="F292" s="81">
        <v>35942</v>
      </c>
    </row>
    <row r="293" spans="1:6" ht="20.25" x14ac:dyDescent="0.3">
      <c r="A293" s="37" t="s">
        <v>23</v>
      </c>
      <c r="B293" s="63" t="s">
        <v>39</v>
      </c>
      <c r="C293" s="6" t="s">
        <v>108</v>
      </c>
      <c r="D293" s="6" t="s">
        <v>552</v>
      </c>
      <c r="E293" s="64" t="s">
        <v>24</v>
      </c>
      <c r="F293" s="81">
        <v>4.5999999999999996</v>
      </c>
    </row>
    <row r="294" spans="1:6" s="8" customFormat="1" ht="20.25" x14ac:dyDescent="0.3">
      <c r="A294" s="36" t="s">
        <v>116</v>
      </c>
      <c r="B294" s="63" t="s">
        <v>39</v>
      </c>
      <c r="C294" s="6" t="s">
        <v>117</v>
      </c>
      <c r="D294" s="6"/>
      <c r="E294" s="64"/>
      <c r="F294" s="81">
        <f>F295</f>
        <v>117477.19999999998</v>
      </c>
    </row>
    <row r="295" spans="1:6" ht="37.5" x14ac:dyDescent="0.3">
      <c r="A295" s="34" t="s">
        <v>695</v>
      </c>
      <c r="B295" s="63" t="s">
        <v>39</v>
      </c>
      <c r="C295" s="6" t="s">
        <v>117</v>
      </c>
      <c r="D295" s="6" t="s">
        <v>109</v>
      </c>
      <c r="E295" s="64"/>
      <c r="F295" s="81">
        <f t="shared" ref="F295" si="107">F296</f>
        <v>117477.19999999998</v>
      </c>
    </row>
    <row r="296" spans="1:6" ht="20.25" x14ac:dyDescent="0.3">
      <c r="A296" s="38" t="s">
        <v>442</v>
      </c>
      <c r="B296" s="63" t="s">
        <v>39</v>
      </c>
      <c r="C296" s="6" t="s">
        <v>117</v>
      </c>
      <c r="D296" s="6" t="s">
        <v>118</v>
      </c>
      <c r="E296" s="64"/>
      <c r="F296" s="81">
        <f>F297+F304</f>
        <v>117477.19999999998</v>
      </c>
    </row>
    <row r="297" spans="1:6" ht="20.25" x14ac:dyDescent="0.3">
      <c r="A297" s="38" t="s">
        <v>119</v>
      </c>
      <c r="B297" s="63" t="s">
        <v>39</v>
      </c>
      <c r="C297" s="6" t="s">
        <v>117</v>
      </c>
      <c r="D297" s="6" t="s">
        <v>120</v>
      </c>
      <c r="E297" s="64"/>
      <c r="F297" s="81">
        <f>F298+F300+F302</f>
        <v>23627.9</v>
      </c>
    </row>
    <row r="298" spans="1:6" ht="37.5" x14ac:dyDescent="0.3">
      <c r="A298" s="34" t="s">
        <v>553</v>
      </c>
      <c r="B298" s="63" t="s">
        <v>39</v>
      </c>
      <c r="C298" s="6" t="s">
        <v>117</v>
      </c>
      <c r="D298" s="6" t="s">
        <v>554</v>
      </c>
      <c r="E298" s="64"/>
      <c r="F298" s="81">
        <f t="shared" ref="F298" si="108">F299</f>
        <v>18645.2</v>
      </c>
    </row>
    <row r="299" spans="1:6" ht="37.5" x14ac:dyDescent="0.3">
      <c r="A299" s="37" t="s">
        <v>21</v>
      </c>
      <c r="B299" s="63" t="s">
        <v>39</v>
      </c>
      <c r="C299" s="6" t="s">
        <v>117</v>
      </c>
      <c r="D299" s="6" t="s">
        <v>554</v>
      </c>
      <c r="E299" s="64" t="s">
        <v>22</v>
      </c>
      <c r="F299" s="81">
        <v>18645.2</v>
      </c>
    </row>
    <row r="300" spans="1:6" ht="37.5" x14ac:dyDescent="0.3">
      <c r="A300" s="34" t="s">
        <v>312</v>
      </c>
      <c r="B300" s="63" t="s">
        <v>39</v>
      </c>
      <c r="C300" s="6" t="s">
        <v>117</v>
      </c>
      <c r="D300" s="6" t="s">
        <v>688</v>
      </c>
      <c r="E300" s="64"/>
      <c r="F300" s="81">
        <f t="shared" ref="F300:F302" si="109">F301</f>
        <v>2922.9</v>
      </c>
    </row>
    <row r="301" spans="1:6" ht="37.5" x14ac:dyDescent="0.3">
      <c r="A301" s="37" t="s">
        <v>21</v>
      </c>
      <c r="B301" s="63" t="s">
        <v>39</v>
      </c>
      <c r="C301" s="6" t="s">
        <v>117</v>
      </c>
      <c r="D301" s="6" t="s">
        <v>688</v>
      </c>
      <c r="E301" s="64" t="s">
        <v>22</v>
      </c>
      <c r="F301" s="81">
        <v>2922.9</v>
      </c>
    </row>
    <row r="302" spans="1:6" ht="61.5" customHeight="1" x14ac:dyDescent="0.3">
      <c r="A302" s="34" t="s">
        <v>700</v>
      </c>
      <c r="B302" s="63" t="s">
        <v>39</v>
      </c>
      <c r="C302" s="6" t="s">
        <v>117</v>
      </c>
      <c r="D302" s="6" t="s">
        <v>689</v>
      </c>
      <c r="E302" s="64"/>
      <c r="F302" s="81">
        <f t="shared" si="109"/>
        <v>2059.7999999999997</v>
      </c>
    </row>
    <row r="303" spans="1:6" ht="37.5" x14ac:dyDescent="0.3">
      <c r="A303" s="37" t="s">
        <v>21</v>
      </c>
      <c r="B303" s="63" t="s">
        <v>39</v>
      </c>
      <c r="C303" s="6" t="s">
        <v>117</v>
      </c>
      <c r="D303" s="6" t="s">
        <v>689</v>
      </c>
      <c r="E303" s="64" t="s">
        <v>22</v>
      </c>
      <c r="F303" s="81">
        <v>2059.7999999999997</v>
      </c>
    </row>
    <row r="304" spans="1:6" ht="20.25" x14ac:dyDescent="0.3">
      <c r="A304" s="34" t="s">
        <v>121</v>
      </c>
      <c r="B304" s="63" t="s">
        <v>39</v>
      </c>
      <c r="C304" s="6" t="s">
        <v>117</v>
      </c>
      <c r="D304" s="6" t="s">
        <v>122</v>
      </c>
      <c r="E304" s="64"/>
      <c r="F304" s="81">
        <f>F305+F308</f>
        <v>93849.299999999988</v>
      </c>
    </row>
    <row r="305" spans="1:6" ht="20.25" x14ac:dyDescent="0.3">
      <c r="A305" s="38" t="s">
        <v>123</v>
      </c>
      <c r="B305" s="63" t="s">
        <v>39</v>
      </c>
      <c r="C305" s="6" t="s">
        <v>117</v>
      </c>
      <c r="D305" s="6" t="s">
        <v>555</v>
      </c>
      <c r="E305" s="64"/>
      <c r="F305" s="81">
        <f t="shared" ref="F305" si="110">F306+F307</f>
        <v>91748.599999999991</v>
      </c>
    </row>
    <row r="306" spans="1:6" ht="37.5" x14ac:dyDescent="0.3">
      <c r="A306" s="37" t="s">
        <v>21</v>
      </c>
      <c r="B306" s="63" t="s">
        <v>39</v>
      </c>
      <c r="C306" s="6" t="s">
        <v>117</v>
      </c>
      <c r="D306" s="6" t="s">
        <v>555</v>
      </c>
      <c r="E306" s="64" t="s">
        <v>22</v>
      </c>
      <c r="F306" s="81">
        <v>91725.2</v>
      </c>
    </row>
    <row r="307" spans="1:6" ht="20.25" x14ac:dyDescent="0.3">
      <c r="A307" s="37" t="s">
        <v>23</v>
      </c>
      <c r="B307" s="63" t="s">
        <v>39</v>
      </c>
      <c r="C307" s="6" t="s">
        <v>117</v>
      </c>
      <c r="D307" s="6" t="s">
        <v>555</v>
      </c>
      <c r="E307" s="64" t="s">
        <v>24</v>
      </c>
      <c r="F307" s="81">
        <v>23.4</v>
      </c>
    </row>
    <row r="308" spans="1:6" ht="24.75" customHeight="1" x14ac:dyDescent="0.3">
      <c r="A308" s="34" t="s">
        <v>124</v>
      </c>
      <c r="B308" s="63" t="s">
        <v>39</v>
      </c>
      <c r="C308" s="6" t="s">
        <v>117</v>
      </c>
      <c r="D308" s="6" t="s">
        <v>687</v>
      </c>
      <c r="E308" s="64"/>
      <c r="F308" s="81">
        <f t="shared" ref="F308" si="111">F309</f>
        <v>2100.6999999999998</v>
      </c>
    </row>
    <row r="309" spans="1:6" ht="37.5" x14ac:dyDescent="0.3">
      <c r="A309" s="37" t="s">
        <v>21</v>
      </c>
      <c r="B309" s="63" t="s">
        <v>39</v>
      </c>
      <c r="C309" s="6" t="s">
        <v>117</v>
      </c>
      <c r="D309" s="6" t="s">
        <v>687</v>
      </c>
      <c r="E309" s="64" t="s">
        <v>22</v>
      </c>
      <c r="F309" s="81">
        <v>2100.6999999999998</v>
      </c>
    </row>
    <row r="310" spans="1:6" s="18" customFormat="1" ht="20.25" x14ac:dyDescent="0.3">
      <c r="A310" s="47" t="s">
        <v>729</v>
      </c>
      <c r="B310" s="69" t="s">
        <v>39</v>
      </c>
      <c r="C310" s="25">
        <v>10</v>
      </c>
      <c r="D310" s="16"/>
      <c r="E310" s="65"/>
      <c r="F310" s="84">
        <f t="shared" ref="F310:F314" si="112">F311</f>
        <v>4850.2999999999993</v>
      </c>
    </row>
    <row r="311" spans="1:6" s="17" customFormat="1" ht="37.5" x14ac:dyDescent="0.3">
      <c r="A311" s="43" t="s">
        <v>341</v>
      </c>
      <c r="B311" s="61" t="s">
        <v>39</v>
      </c>
      <c r="C311" s="5" t="s">
        <v>80</v>
      </c>
      <c r="D311" s="5" t="s">
        <v>15</v>
      </c>
      <c r="E311" s="62"/>
      <c r="F311" s="82">
        <f t="shared" si="112"/>
        <v>4850.2999999999993</v>
      </c>
    </row>
    <row r="312" spans="1:6" s="17" customFormat="1" ht="20.25" x14ac:dyDescent="0.3">
      <c r="A312" s="48" t="s">
        <v>442</v>
      </c>
      <c r="B312" s="61" t="s">
        <v>39</v>
      </c>
      <c r="C312" s="5" t="s">
        <v>80</v>
      </c>
      <c r="D312" s="5" t="s">
        <v>730</v>
      </c>
      <c r="E312" s="62"/>
      <c r="F312" s="82">
        <f t="shared" si="112"/>
        <v>4850.2999999999993</v>
      </c>
    </row>
    <row r="313" spans="1:6" s="17" customFormat="1" ht="20.25" x14ac:dyDescent="0.3">
      <c r="A313" s="43" t="s">
        <v>119</v>
      </c>
      <c r="B313" s="61" t="s">
        <v>39</v>
      </c>
      <c r="C313" s="5" t="s">
        <v>80</v>
      </c>
      <c r="D313" s="5" t="s">
        <v>732</v>
      </c>
      <c r="E313" s="62"/>
      <c r="F313" s="82">
        <f t="shared" si="112"/>
        <v>4850.2999999999993</v>
      </c>
    </row>
    <row r="314" spans="1:6" s="17" customFormat="1" ht="37.5" x14ac:dyDescent="0.3">
      <c r="A314" s="43" t="s">
        <v>731</v>
      </c>
      <c r="B314" s="63" t="s">
        <v>39</v>
      </c>
      <c r="C314" s="6" t="s">
        <v>80</v>
      </c>
      <c r="D314" s="5" t="s">
        <v>733</v>
      </c>
      <c r="E314" s="64"/>
      <c r="F314" s="81">
        <f t="shared" si="112"/>
        <v>4850.2999999999993</v>
      </c>
    </row>
    <row r="315" spans="1:6" s="17" customFormat="1" ht="37.5" x14ac:dyDescent="0.3">
      <c r="A315" s="37" t="s">
        <v>21</v>
      </c>
      <c r="B315" s="63" t="s">
        <v>39</v>
      </c>
      <c r="C315" s="6" t="s">
        <v>80</v>
      </c>
      <c r="D315" s="6" t="s">
        <v>733</v>
      </c>
      <c r="E315" s="64" t="s">
        <v>22</v>
      </c>
      <c r="F315" s="81">
        <v>4850.2999999999993</v>
      </c>
    </row>
    <row r="316" spans="1:6" s="18" customFormat="1" ht="20.25" x14ac:dyDescent="0.3">
      <c r="A316" s="47" t="s">
        <v>125</v>
      </c>
      <c r="B316" s="69" t="s">
        <v>39</v>
      </c>
      <c r="C316" s="16" t="s">
        <v>126</v>
      </c>
      <c r="D316" s="16"/>
      <c r="E316" s="65"/>
      <c r="F316" s="84">
        <f t="shared" ref="F316" si="113">F317</f>
        <v>5857.2</v>
      </c>
    </row>
    <row r="317" spans="1:6" s="17" customFormat="1" ht="37.5" x14ac:dyDescent="0.3">
      <c r="A317" s="43" t="s">
        <v>615</v>
      </c>
      <c r="B317" s="61" t="s">
        <v>39</v>
      </c>
      <c r="C317" s="5" t="s">
        <v>126</v>
      </c>
      <c r="D317" s="5" t="s">
        <v>127</v>
      </c>
      <c r="E317" s="62"/>
      <c r="F317" s="82">
        <f>F318+F333</f>
        <v>5857.2</v>
      </c>
    </row>
    <row r="318" spans="1:6" s="17" customFormat="1" ht="20.25" x14ac:dyDescent="0.3">
      <c r="A318" s="48" t="s">
        <v>442</v>
      </c>
      <c r="B318" s="61" t="s">
        <v>39</v>
      </c>
      <c r="C318" s="5" t="s">
        <v>126</v>
      </c>
      <c r="D318" s="5" t="s">
        <v>128</v>
      </c>
      <c r="E318" s="62"/>
      <c r="F318" s="82">
        <f>F319+F322</f>
        <v>4570.2</v>
      </c>
    </row>
    <row r="319" spans="1:6" s="17" customFormat="1" ht="20.25" x14ac:dyDescent="0.3">
      <c r="A319" s="43" t="s">
        <v>13</v>
      </c>
      <c r="B319" s="61" t="s">
        <v>39</v>
      </c>
      <c r="C319" s="5" t="s">
        <v>126</v>
      </c>
      <c r="D319" s="5" t="s">
        <v>601</v>
      </c>
      <c r="E319" s="62"/>
      <c r="F319" s="82">
        <f>F320</f>
        <v>550</v>
      </c>
    </row>
    <row r="320" spans="1:6" s="17" customFormat="1" ht="20.25" x14ac:dyDescent="0.3">
      <c r="A320" s="43" t="s">
        <v>322</v>
      </c>
      <c r="B320" s="63" t="s">
        <v>39</v>
      </c>
      <c r="C320" s="6" t="s">
        <v>126</v>
      </c>
      <c r="D320" s="5" t="s">
        <v>602</v>
      </c>
      <c r="E320" s="64"/>
      <c r="F320" s="81">
        <f t="shared" ref="F320" si="114">F321</f>
        <v>550</v>
      </c>
    </row>
    <row r="321" spans="1:6" s="17" customFormat="1" ht="43.5" customHeight="1" x14ac:dyDescent="0.3">
      <c r="A321" s="37" t="s">
        <v>112</v>
      </c>
      <c r="B321" s="63" t="s">
        <v>39</v>
      </c>
      <c r="C321" s="6" t="s">
        <v>126</v>
      </c>
      <c r="D321" s="5" t="s">
        <v>602</v>
      </c>
      <c r="E321" s="64" t="s">
        <v>92</v>
      </c>
      <c r="F321" s="81">
        <v>550</v>
      </c>
    </row>
    <row r="322" spans="1:6" s="17" customFormat="1" ht="20.25" x14ac:dyDescent="0.3">
      <c r="A322" s="43" t="s">
        <v>659</v>
      </c>
      <c r="B322" s="63" t="s">
        <v>39</v>
      </c>
      <c r="C322" s="6" t="s">
        <v>126</v>
      </c>
      <c r="D322" s="5" t="s">
        <v>129</v>
      </c>
      <c r="E322" s="64"/>
      <c r="F322" s="81">
        <f t="shared" ref="F322" si="115">F323+F325+F327+F329+F331</f>
        <v>4020.2</v>
      </c>
    </row>
    <row r="323" spans="1:6" s="17" customFormat="1" ht="37.5" x14ac:dyDescent="0.3">
      <c r="A323" s="43" t="s">
        <v>133</v>
      </c>
      <c r="B323" s="63" t="s">
        <v>39</v>
      </c>
      <c r="C323" s="6" t="s">
        <v>126</v>
      </c>
      <c r="D323" s="5" t="s">
        <v>130</v>
      </c>
      <c r="E323" s="64"/>
      <c r="F323" s="81">
        <f t="shared" ref="F323" si="116">F324</f>
        <v>493.4</v>
      </c>
    </row>
    <row r="324" spans="1:6" s="17" customFormat="1" ht="42.75" customHeight="1" x14ac:dyDescent="0.3">
      <c r="A324" s="37" t="s">
        <v>112</v>
      </c>
      <c r="B324" s="63" t="s">
        <v>39</v>
      </c>
      <c r="C324" s="6" t="s">
        <v>126</v>
      </c>
      <c r="D324" s="5" t="s">
        <v>130</v>
      </c>
      <c r="E324" s="64" t="s">
        <v>92</v>
      </c>
      <c r="F324" s="81">
        <v>493.4</v>
      </c>
    </row>
    <row r="325" spans="1:6" s="17" customFormat="1" ht="37.5" x14ac:dyDescent="0.3">
      <c r="A325" s="43" t="s">
        <v>134</v>
      </c>
      <c r="B325" s="63" t="s">
        <v>39</v>
      </c>
      <c r="C325" s="6" t="s">
        <v>126</v>
      </c>
      <c r="D325" s="5" t="s">
        <v>603</v>
      </c>
      <c r="E325" s="64"/>
      <c r="F325" s="81">
        <f t="shared" ref="F325" si="117">F326</f>
        <v>395.8</v>
      </c>
    </row>
    <row r="326" spans="1:6" s="17" customFormat="1" ht="39.75" customHeight="1" x14ac:dyDescent="0.3">
      <c r="A326" s="37" t="s">
        <v>112</v>
      </c>
      <c r="B326" s="63" t="s">
        <v>39</v>
      </c>
      <c r="C326" s="6" t="s">
        <v>126</v>
      </c>
      <c r="D326" s="5" t="s">
        <v>603</v>
      </c>
      <c r="E326" s="64" t="s">
        <v>92</v>
      </c>
      <c r="F326" s="81">
        <v>395.8</v>
      </c>
    </row>
    <row r="327" spans="1:6" s="17" customFormat="1" ht="56.25" x14ac:dyDescent="0.3">
      <c r="A327" s="43" t="s">
        <v>317</v>
      </c>
      <c r="B327" s="63" t="s">
        <v>39</v>
      </c>
      <c r="C327" s="6" t="s">
        <v>126</v>
      </c>
      <c r="D327" s="5" t="s">
        <v>604</v>
      </c>
      <c r="E327" s="64"/>
      <c r="F327" s="81">
        <f t="shared" ref="F327" si="118">F328</f>
        <v>136.19999999999999</v>
      </c>
    </row>
    <row r="328" spans="1:6" s="17" customFormat="1" ht="43.5" customHeight="1" x14ac:dyDescent="0.3">
      <c r="A328" s="37" t="s">
        <v>112</v>
      </c>
      <c r="B328" s="63" t="s">
        <v>39</v>
      </c>
      <c r="C328" s="6" t="s">
        <v>126</v>
      </c>
      <c r="D328" s="5" t="s">
        <v>604</v>
      </c>
      <c r="E328" s="64" t="s">
        <v>92</v>
      </c>
      <c r="F328" s="81">
        <v>136.19999999999999</v>
      </c>
    </row>
    <row r="329" spans="1:6" s="17" customFormat="1" ht="56.25" x14ac:dyDescent="0.3">
      <c r="A329" s="43" t="s">
        <v>135</v>
      </c>
      <c r="B329" s="63" t="s">
        <v>39</v>
      </c>
      <c r="C329" s="6" t="s">
        <v>126</v>
      </c>
      <c r="D329" s="5" t="s">
        <v>605</v>
      </c>
      <c r="E329" s="64"/>
      <c r="F329" s="81">
        <f t="shared" ref="F329:F331" si="119">F330</f>
        <v>1395.3</v>
      </c>
    </row>
    <row r="330" spans="1:6" s="17" customFormat="1" ht="43.5" customHeight="1" x14ac:dyDescent="0.3">
      <c r="A330" s="37" t="s">
        <v>112</v>
      </c>
      <c r="B330" s="63" t="s">
        <v>39</v>
      </c>
      <c r="C330" s="6" t="s">
        <v>126</v>
      </c>
      <c r="D330" s="5" t="s">
        <v>605</v>
      </c>
      <c r="E330" s="64" t="s">
        <v>92</v>
      </c>
      <c r="F330" s="81">
        <v>1395.3</v>
      </c>
    </row>
    <row r="331" spans="1:6" s="17" customFormat="1" ht="37.5" x14ac:dyDescent="0.3">
      <c r="A331" s="43" t="s">
        <v>319</v>
      </c>
      <c r="B331" s="63" t="s">
        <v>39</v>
      </c>
      <c r="C331" s="6" t="s">
        <v>126</v>
      </c>
      <c r="D331" s="5" t="s">
        <v>606</v>
      </c>
      <c r="E331" s="64"/>
      <c r="F331" s="81">
        <f t="shared" si="119"/>
        <v>1599.5</v>
      </c>
    </row>
    <row r="332" spans="1:6" s="17" customFormat="1" ht="39.75" customHeight="1" x14ac:dyDescent="0.3">
      <c r="A332" s="37" t="s">
        <v>112</v>
      </c>
      <c r="B332" s="63" t="s">
        <v>39</v>
      </c>
      <c r="C332" s="6" t="s">
        <v>126</v>
      </c>
      <c r="D332" s="5" t="s">
        <v>606</v>
      </c>
      <c r="E332" s="64" t="s">
        <v>92</v>
      </c>
      <c r="F332" s="81">
        <v>1599.5</v>
      </c>
    </row>
    <row r="333" spans="1:6" s="17" customFormat="1" ht="20.25" x14ac:dyDescent="0.3">
      <c r="A333" s="38" t="s">
        <v>357</v>
      </c>
      <c r="B333" s="61" t="s">
        <v>39</v>
      </c>
      <c r="C333" s="5" t="s">
        <v>126</v>
      </c>
      <c r="D333" s="5" t="s">
        <v>131</v>
      </c>
      <c r="E333" s="62"/>
      <c r="F333" s="82">
        <f t="shared" ref="F333" si="120">F334</f>
        <v>1287</v>
      </c>
    </row>
    <row r="334" spans="1:6" s="17" customFormat="1" ht="20.25" x14ac:dyDescent="0.3">
      <c r="A334" s="43" t="s">
        <v>660</v>
      </c>
      <c r="B334" s="61" t="s">
        <v>39</v>
      </c>
      <c r="C334" s="5" t="s">
        <v>126</v>
      </c>
      <c r="D334" s="5" t="s">
        <v>132</v>
      </c>
      <c r="E334" s="62"/>
      <c r="F334" s="82">
        <f t="shared" ref="F334" si="121">F335+F345+F338+F341+F343</f>
        <v>1287</v>
      </c>
    </row>
    <row r="335" spans="1:6" s="17" customFormat="1" ht="37.5" x14ac:dyDescent="0.3">
      <c r="A335" s="43" t="s">
        <v>607</v>
      </c>
      <c r="B335" s="63" t="s">
        <v>39</v>
      </c>
      <c r="C335" s="6" t="s">
        <v>126</v>
      </c>
      <c r="D335" s="5" t="s">
        <v>608</v>
      </c>
      <c r="E335" s="64"/>
      <c r="F335" s="81">
        <f t="shared" ref="F335" si="122">F337+F336</f>
        <v>150</v>
      </c>
    </row>
    <row r="336" spans="1:6" s="18" customFormat="1" ht="37.5" x14ac:dyDescent="0.3">
      <c r="A336" s="40" t="s">
        <v>21</v>
      </c>
      <c r="B336" s="63" t="s">
        <v>39</v>
      </c>
      <c r="C336" s="6" t="s">
        <v>126</v>
      </c>
      <c r="D336" s="5" t="s">
        <v>608</v>
      </c>
      <c r="E336" s="66">
        <v>240</v>
      </c>
      <c r="F336" s="81">
        <v>5</v>
      </c>
    </row>
    <row r="337" spans="1:6" s="18" customFormat="1" ht="20.25" x14ac:dyDescent="0.3">
      <c r="A337" s="40" t="s">
        <v>65</v>
      </c>
      <c r="B337" s="63" t="s">
        <v>39</v>
      </c>
      <c r="C337" s="6" t="s">
        <v>126</v>
      </c>
      <c r="D337" s="5" t="s">
        <v>608</v>
      </c>
      <c r="E337" s="66">
        <v>350</v>
      </c>
      <c r="F337" s="81">
        <v>145</v>
      </c>
    </row>
    <row r="338" spans="1:6" s="17" customFormat="1" ht="20.25" x14ac:dyDescent="0.3">
      <c r="A338" s="43" t="s">
        <v>646</v>
      </c>
      <c r="B338" s="63" t="s">
        <v>39</v>
      </c>
      <c r="C338" s="6" t="s">
        <v>126</v>
      </c>
      <c r="D338" s="5" t="s">
        <v>610</v>
      </c>
      <c r="E338" s="64"/>
      <c r="F338" s="81">
        <f t="shared" ref="F338" si="123">F340+F339</f>
        <v>357</v>
      </c>
    </row>
    <row r="339" spans="1:6" s="18" customFormat="1" ht="37.5" x14ac:dyDescent="0.3">
      <c r="A339" s="40" t="s">
        <v>21</v>
      </c>
      <c r="B339" s="63" t="s">
        <v>39</v>
      </c>
      <c r="C339" s="6" t="s">
        <v>126</v>
      </c>
      <c r="D339" s="5" t="s">
        <v>610</v>
      </c>
      <c r="E339" s="66">
        <v>240</v>
      </c>
      <c r="F339" s="81">
        <v>7</v>
      </c>
    </row>
    <row r="340" spans="1:6" s="18" customFormat="1" ht="20.25" x14ac:dyDescent="0.3">
      <c r="A340" s="40" t="s">
        <v>65</v>
      </c>
      <c r="B340" s="63" t="s">
        <v>39</v>
      </c>
      <c r="C340" s="6" t="s">
        <v>126</v>
      </c>
      <c r="D340" s="5" t="s">
        <v>610</v>
      </c>
      <c r="E340" s="66">
        <v>350</v>
      </c>
      <c r="F340" s="81">
        <v>350</v>
      </c>
    </row>
    <row r="341" spans="1:6" s="17" customFormat="1" ht="37.5" x14ac:dyDescent="0.3">
      <c r="A341" s="43" t="s">
        <v>611</v>
      </c>
      <c r="B341" s="63" t="s">
        <v>39</v>
      </c>
      <c r="C341" s="6" t="s">
        <v>126</v>
      </c>
      <c r="D341" s="5" t="s">
        <v>612</v>
      </c>
      <c r="E341" s="64"/>
      <c r="F341" s="81">
        <f t="shared" ref="F341" si="124">F342</f>
        <v>100</v>
      </c>
    </row>
    <row r="342" spans="1:6" s="18" customFormat="1" ht="43.5" customHeight="1" x14ac:dyDescent="0.3">
      <c r="A342" s="37" t="s">
        <v>112</v>
      </c>
      <c r="B342" s="63" t="s">
        <v>39</v>
      </c>
      <c r="C342" s="6" t="s">
        <v>126</v>
      </c>
      <c r="D342" s="5" t="s">
        <v>612</v>
      </c>
      <c r="E342" s="66">
        <v>810</v>
      </c>
      <c r="F342" s="81">
        <v>100</v>
      </c>
    </row>
    <row r="343" spans="1:6" s="17" customFormat="1" ht="37.5" x14ac:dyDescent="0.3">
      <c r="A343" s="43" t="s">
        <v>613</v>
      </c>
      <c r="B343" s="63" t="s">
        <v>39</v>
      </c>
      <c r="C343" s="6" t="s">
        <v>126</v>
      </c>
      <c r="D343" s="5" t="s">
        <v>614</v>
      </c>
      <c r="E343" s="64"/>
      <c r="F343" s="81">
        <f t="shared" ref="F343" si="125">F344</f>
        <v>80</v>
      </c>
    </row>
    <row r="344" spans="1:6" s="18" customFormat="1" ht="37.5" x14ac:dyDescent="0.3">
      <c r="A344" s="40" t="s">
        <v>21</v>
      </c>
      <c r="B344" s="63" t="s">
        <v>39</v>
      </c>
      <c r="C344" s="6" t="s">
        <v>126</v>
      </c>
      <c r="D344" s="5" t="s">
        <v>614</v>
      </c>
      <c r="E344" s="66">
        <v>240</v>
      </c>
      <c r="F344" s="81">
        <v>80</v>
      </c>
    </row>
    <row r="345" spans="1:6" s="17" customFormat="1" ht="20.25" x14ac:dyDescent="0.3">
      <c r="A345" s="43" t="s">
        <v>609</v>
      </c>
      <c r="B345" s="63" t="s">
        <v>39</v>
      </c>
      <c r="C345" s="6" t="s">
        <v>126</v>
      </c>
      <c r="D345" s="5" t="s">
        <v>645</v>
      </c>
      <c r="E345" s="64"/>
      <c r="F345" s="81">
        <f>+F347+F346</f>
        <v>600</v>
      </c>
    </row>
    <row r="346" spans="1:6" s="18" customFormat="1" ht="37.5" x14ac:dyDescent="0.3">
      <c r="A346" s="40" t="s">
        <v>21</v>
      </c>
      <c r="B346" s="63" t="s">
        <v>39</v>
      </c>
      <c r="C346" s="6" t="s">
        <v>126</v>
      </c>
      <c r="D346" s="5" t="s">
        <v>645</v>
      </c>
      <c r="E346" s="66">
        <v>240</v>
      </c>
      <c r="F346" s="81">
        <v>24</v>
      </c>
    </row>
    <row r="347" spans="1:6" s="18" customFormat="1" ht="20.25" x14ac:dyDescent="0.3">
      <c r="A347" s="40" t="s">
        <v>65</v>
      </c>
      <c r="B347" s="63" t="s">
        <v>39</v>
      </c>
      <c r="C347" s="6" t="s">
        <v>126</v>
      </c>
      <c r="D347" s="5" t="s">
        <v>645</v>
      </c>
      <c r="E347" s="66">
        <v>350</v>
      </c>
      <c r="F347" s="81">
        <v>576</v>
      </c>
    </row>
    <row r="348" spans="1:6" s="8" customFormat="1" ht="26.25" customHeight="1" x14ac:dyDescent="0.3">
      <c r="A348" s="32" t="s">
        <v>136</v>
      </c>
      <c r="B348" s="59" t="s">
        <v>44</v>
      </c>
      <c r="C348" s="10" t="s">
        <v>0</v>
      </c>
      <c r="D348" s="10"/>
      <c r="E348" s="60"/>
      <c r="F348" s="83">
        <f>F349+F361+F393+F452</f>
        <v>373970.7</v>
      </c>
    </row>
    <row r="349" spans="1:6" s="18" customFormat="1" ht="20.25" x14ac:dyDescent="0.3">
      <c r="A349" s="36" t="s">
        <v>137</v>
      </c>
      <c r="B349" s="63" t="s">
        <v>44</v>
      </c>
      <c r="C349" s="6" t="s">
        <v>11</v>
      </c>
      <c r="D349" s="6"/>
      <c r="E349" s="64"/>
      <c r="F349" s="84">
        <f>F350+F356</f>
        <v>11545.5</v>
      </c>
    </row>
    <row r="350" spans="1:6" ht="37.5" x14ac:dyDescent="0.3">
      <c r="A350" s="37" t="s">
        <v>502</v>
      </c>
      <c r="B350" s="61" t="s">
        <v>44</v>
      </c>
      <c r="C350" s="5" t="s">
        <v>11</v>
      </c>
      <c r="D350" s="5" t="s">
        <v>138</v>
      </c>
      <c r="E350" s="62"/>
      <c r="F350" s="81">
        <f>F351</f>
        <v>6569.9</v>
      </c>
    </row>
    <row r="351" spans="1:6" ht="20.25" x14ac:dyDescent="0.3">
      <c r="A351" s="38" t="s">
        <v>328</v>
      </c>
      <c r="B351" s="61" t="s">
        <v>44</v>
      </c>
      <c r="C351" s="5" t="s">
        <v>11</v>
      </c>
      <c r="D351" s="5" t="s">
        <v>140</v>
      </c>
      <c r="E351" s="62" t="s">
        <v>20</v>
      </c>
      <c r="F351" s="81">
        <f t="shared" ref="F351:F352" si="126">F352</f>
        <v>6569.9</v>
      </c>
    </row>
    <row r="352" spans="1:6" ht="20.25" x14ac:dyDescent="0.3">
      <c r="A352" s="41" t="s">
        <v>119</v>
      </c>
      <c r="B352" s="61" t="s">
        <v>44</v>
      </c>
      <c r="C352" s="5" t="s">
        <v>11</v>
      </c>
      <c r="D352" s="5" t="s">
        <v>141</v>
      </c>
      <c r="E352" s="62" t="s">
        <v>20</v>
      </c>
      <c r="F352" s="81">
        <f t="shared" si="126"/>
        <v>6569.9</v>
      </c>
    </row>
    <row r="353" spans="1:6" ht="20.25" x14ac:dyDescent="0.3">
      <c r="A353" s="34" t="s">
        <v>142</v>
      </c>
      <c r="B353" s="63" t="s">
        <v>44</v>
      </c>
      <c r="C353" s="6" t="s">
        <v>11</v>
      </c>
      <c r="D353" s="9" t="s">
        <v>143</v>
      </c>
      <c r="E353" s="64"/>
      <c r="F353" s="81">
        <f>F354+F355</f>
        <v>6569.9</v>
      </c>
    </row>
    <row r="354" spans="1:6" ht="37.5" x14ac:dyDescent="0.3">
      <c r="A354" s="37" t="s">
        <v>21</v>
      </c>
      <c r="B354" s="63" t="s">
        <v>44</v>
      </c>
      <c r="C354" s="6" t="s">
        <v>11</v>
      </c>
      <c r="D354" s="9" t="s">
        <v>143</v>
      </c>
      <c r="E354" s="64" t="s">
        <v>22</v>
      </c>
      <c r="F354" s="81">
        <v>3850</v>
      </c>
    </row>
    <row r="355" spans="1:6" ht="56.25" x14ac:dyDescent="0.3">
      <c r="A355" s="37" t="s">
        <v>83</v>
      </c>
      <c r="B355" s="63" t="s">
        <v>44</v>
      </c>
      <c r="C355" s="6" t="s">
        <v>11</v>
      </c>
      <c r="D355" s="9" t="s">
        <v>143</v>
      </c>
      <c r="E355" s="64" t="s">
        <v>84</v>
      </c>
      <c r="F355" s="81">
        <v>2719.9</v>
      </c>
    </row>
    <row r="356" spans="1:6" ht="43.5" customHeight="1" x14ac:dyDescent="0.3">
      <c r="A356" s="37" t="s">
        <v>577</v>
      </c>
      <c r="B356" s="61" t="s">
        <v>44</v>
      </c>
      <c r="C356" s="5" t="s">
        <v>11</v>
      </c>
      <c r="D356" s="5" t="s">
        <v>71</v>
      </c>
      <c r="E356" s="62"/>
      <c r="F356" s="81">
        <f t="shared" ref="F356:F359" si="127">F357</f>
        <v>4975.6000000000004</v>
      </c>
    </row>
    <row r="357" spans="1:6" ht="20.25" x14ac:dyDescent="0.3">
      <c r="A357" s="34" t="s">
        <v>328</v>
      </c>
      <c r="B357" s="61" t="s">
        <v>44</v>
      </c>
      <c r="C357" s="5" t="s">
        <v>11</v>
      </c>
      <c r="D357" s="5" t="s">
        <v>578</v>
      </c>
      <c r="E357" s="62"/>
      <c r="F357" s="81">
        <f t="shared" si="127"/>
        <v>4975.6000000000004</v>
      </c>
    </row>
    <row r="358" spans="1:6" ht="20.25" x14ac:dyDescent="0.3">
      <c r="A358" s="37" t="s">
        <v>73</v>
      </c>
      <c r="B358" s="61" t="s">
        <v>44</v>
      </c>
      <c r="C358" s="5" t="s">
        <v>11</v>
      </c>
      <c r="D358" s="5" t="s">
        <v>579</v>
      </c>
      <c r="E358" s="62"/>
      <c r="F358" s="81">
        <f t="shared" si="127"/>
        <v>4975.6000000000004</v>
      </c>
    </row>
    <row r="359" spans="1:6" ht="20.25" x14ac:dyDescent="0.3">
      <c r="A359" s="34" t="s">
        <v>144</v>
      </c>
      <c r="B359" s="61" t="s">
        <v>44</v>
      </c>
      <c r="C359" s="5" t="s">
        <v>11</v>
      </c>
      <c r="D359" s="5" t="s">
        <v>580</v>
      </c>
      <c r="E359" s="62" t="s">
        <v>20</v>
      </c>
      <c r="F359" s="81">
        <f t="shared" si="127"/>
        <v>4975.6000000000004</v>
      </c>
    </row>
    <row r="360" spans="1:6" ht="37.5" x14ac:dyDescent="0.3">
      <c r="A360" s="37" t="s">
        <v>21</v>
      </c>
      <c r="B360" s="63" t="s">
        <v>44</v>
      </c>
      <c r="C360" s="6" t="s">
        <v>11</v>
      </c>
      <c r="D360" s="6" t="s">
        <v>580</v>
      </c>
      <c r="E360" s="64" t="s">
        <v>22</v>
      </c>
      <c r="F360" s="81">
        <v>4975.6000000000004</v>
      </c>
    </row>
    <row r="361" spans="1:6" s="8" customFormat="1" ht="20.25" x14ac:dyDescent="0.3">
      <c r="A361" s="36" t="s">
        <v>145</v>
      </c>
      <c r="B361" s="63" t="s">
        <v>44</v>
      </c>
      <c r="C361" s="6" t="s">
        <v>1</v>
      </c>
      <c r="D361" s="6"/>
      <c r="E361" s="64"/>
      <c r="F361" s="82">
        <f>F362+F383+F389</f>
        <v>67368.3</v>
      </c>
    </row>
    <row r="362" spans="1:6" ht="37.5" x14ac:dyDescent="0.3">
      <c r="A362" s="34" t="s">
        <v>538</v>
      </c>
      <c r="B362" s="63" t="s">
        <v>44</v>
      </c>
      <c r="C362" s="6" t="s">
        <v>1</v>
      </c>
      <c r="D362" s="6" t="s">
        <v>138</v>
      </c>
      <c r="E362" s="64"/>
      <c r="F362" s="82">
        <f>F363+F376</f>
        <v>50444.500000000007</v>
      </c>
    </row>
    <row r="363" spans="1:6" ht="20.25" x14ac:dyDescent="0.3">
      <c r="A363" s="34" t="s">
        <v>442</v>
      </c>
      <c r="B363" s="63" t="s">
        <v>44</v>
      </c>
      <c r="C363" s="6" t="s">
        <v>1</v>
      </c>
      <c r="D363" s="6" t="s">
        <v>149</v>
      </c>
      <c r="E363" s="64"/>
      <c r="F363" s="82">
        <f>F364+F373</f>
        <v>42758.100000000006</v>
      </c>
    </row>
    <row r="364" spans="1:6" ht="20.25" x14ac:dyDescent="0.3">
      <c r="A364" s="34" t="s">
        <v>119</v>
      </c>
      <c r="B364" s="63" t="s">
        <v>44</v>
      </c>
      <c r="C364" s="6" t="s">
        <v>1</v>
      </c>
      <c r="D364" s="6" t="s">
        <v>150</v>
      </c>
      <c r="E364" s="64"/>
      <c r="F364" s="81">
        <f>F365+F367+F369+F371</f>
        <v>40467.800000000003</v>
      </c>
    </row>
    <row r="365" spans="1:6" ht="20.25" x14ac:dyDescent="0.3">
      <c r="A365" s="34" t="s">
        <v>151</v>
      </c>
      <c r="B365" s="63" t="s">
        <v>44</v>
      </c>
      <c r="C365" s="6" t="s">
        <v>1</v>
      </c>
      <c r="D365" s="6" t="s">
        <v>152</v>
      </c>
      <c r="E365" s="64"/>
      <c r="F365" s="81">
        <f t="shared" ref="F365" si="128">F366</f>
        <v>257.2</v>
      </c>
    </row>
    <row r="366" spans="1:6" ht="37.5" x14ac:dyDescent="0.3">
      <c r="A366" s="40" t="s">
        <v>21</v>
      </c>
      <c r="B366" s="63" t="s">
        <v>44</v>
      </c>
      <c r="C366" s="6" t="s">
        <v>1</v>
      </c>
      <c r="D366" s="26" t="s">
        <v>152</v>
      </c>
      <c r="E366" s="64" t="s">
        <v>22</v>
      </c>
      <c r="F366" s="81">
        <v>257.2</v>
      </c>
    </row>
    <row r="367" spans="1:6" ht="20.25" x14ac:dyDescent="0.3">
      <c r="A367" s="34" t="s">
        <v>527</v>
      </c>
      <c r="B367" s="63" t="s">
        <v>44</v>
      </c>
      <c r="C367" s="6" t="s">
        <v>1</v>
      </c>
      <c r="D367" s="6" t="s">
        <v>528</v>
      </c>
      <c r="E367" s="64"/>
      <c r="F367" s="81">
        <f t="shared" ref="F367" si="129">F368</f>
        <v>1870.8999999999999</v>
      </c>
    </row>
    <row r="368" spans="1:6" ht="20.25" x14ac:dyDescent="0.3">
      <c r="A368" s="37" t="s">
        <v>169</v>
      </c>
      <c r="B368" s="63" t="s">
        <v>44</v>
      </c>
      <c r="C368" s="6" t="s">
        <v>1</v>
      </c>
      <c r="D368" s="6" t="s">
        <v>528</v>
      </c>
      <c r="E368" s="64" t="s">
        <v>139</v>
      </c>
      <c r="F368" s="81">
        <v>1870.8999999999999</v>
      </c>
    </row>
    <row r="369" spans="1:6" ht="37.5" x14ac:dyDescent="0.3">
      <c r="A369" s="49" t="s">
        <v>756</v>
      </c>
      <c r="B369" s="63" t="s">
        <v>44</v>
      </c>
      <c r="C369" s="6" t="s">
        <v>1</v>
      </c>
      <c r="D369" s="6" t="s">
        <v>755</v>
      </c>
      <c r="E369" s="64"/>
      <c r="F369" s="81">
        <f t="shared" ref="F369:F371" si="130">F370</f>
        <v>27423</v>
      </c>
    </row>
    <row r="370" spans="1:6" ht="37.5" x14ac:dyDescent="0.3">
      <c r="A370" s="40" t="s">
        <v>21</v>
      </c>
      <c r="B370" s="63" t="s">
        <v>44</v>
      </c>
      <c r="C370" s="6" t="s">
        <v>1</v>
      </c>
      <c r="D370" s="6" t="s">
        <v>755</v>
      </c>
      <c r="E370" s="64" t="s">
        <v>22</v>
      </c>
      <c r="F370" s="81">
        <v>27423</v>
      </c>
    </row>
    <row r="371" spans="1:6" ht="20.25" x14ac:dyDescent="0.3">
      <c r="A371" s="49" t="s">
        <v>318</v>
      </c>
      <c r="B371" s="63" t="s">
        <v>44</v>
      </c>
      <c r="C371" s="6" t="s">
        <v>1</v>
      </c>
      <c r="D371" s="6" t="s">
        <v>529</v>
      </c>
      <c r="E371" s="64"/>
      <c r="F371" s="81">
        <f t="shared" si="130"/>
        <v>10916.7</v>
      </c>
    </row>
    <row r="372" spans="1:6" ht="20.25" x14ac:dyDescent="0.3">
      <c r="A372" s="37" t="s">
        <v>169</v>
      </c>
      <c r="B372" s="63" t="s">
        <v>44</v>
      </c>
      <c r="C372" s="6" t="s">
        <v>1</v>
      </c>
      <c r="D372" s="6" t="s">
        <v>529</v>
      </c>
      <c r="E372" s="64" t="s">
        <v>139</v>
      </c>
      <c r="F372" s="81">
        <v>10916.7</v>
      </c>
    </row>
    <row r="373" spans="1:6" ht="20.25" x14ac:dyDescent="0.3">
      <c r="A373" s="50" t="s">
        <v>536</v>
      </c>
      <c r="B373" s="63" t="s">
        <v>44</v>
      </c>
      <c r="C373" s="6" t="s">
        <v>1</v>
      </c>
      <c r="D373" s="6" t="s">
        <v>504</v>
      </c>
      <c r="E373" s="64"/>
      <c r="F373" s="81">
        <f t="shared" ref="F373" si="131">F374</f>
        <v>2290.3000000000002</v>
      </c>
    </row>
    <row r="374" spans="1:6" ht="20.25" x14ac:dyDescent="0.3">
      <c r="A374" s="43" t="s">
        <v>288</v>
      </c>
      <c r="B374" s="63" t="s">
        <v>44</v>
      </c>
      <c r="C374" s="6" t="s">
        <v>1</v>
      </c>
      <c r="D374" s="6" t="s">
        <v>533</v>
      </c>
      <c r="E374" s="64"/>
      <c r="F374" s="81">
        <f t="shared" ref="F374" si="132">F375</f>
        <v>2290.3000000000002</v>
      </c>
    </row>
    <row r="375" spans="1:6" ht="45" customHeight="1" x14ac:dyDescent="0.3">
      <c r="A375" s="37" t="s">
        <v>112</v>
      </c>
      <c r="B375" s="63" t="s">
        <v>44</v>
      </c>
      <c r="C375" s="6" t="s">
        <v>1</v>
      </c>
      <c r="D375" s="6" t="s">
        <v>533</v>
      </c>
      <c r="E375" s="64" t="s">
        <v>92</v>
      </c>
      <c r="F375" s="81">
        <v>2290.3000000000002</v>
      </c>
    </row>
    <row r="376" spans="1:6" ht="20.25" x14ac:dyDescent="0.3">
      <c r="A376" s="49" t="s">
        <v>328</v>
      </c>
      <c r="B376" s="63" t="s">
        <v>44</v>
      </c>
      <c r="C376" s="6" t="s">
        <v>1</v>
      </c>
      <c r="D376" s="6" t="s">
        <v>530</v>
      </c>
      <c r="E376" s="64"/>
      <c r="F376" s="81">
        <f>F377+F380</f>
        <v>7686.4</v>
      </c>
    </row>
    <row r="377" spans="1:6" ht="20.25" x14ac:dyDescent="0.3">
      <c r="A377" s="38" t="s">
        <v>119</v>
      </c>
      <c r="B377" s="63" t="s">
        <v>44</v>
      </c>
      <c r="C377" s="6" t="s">
        <v>1</v>
      </c>
      <c r="D377" s="6" t="s">
        <v>141</v>
      </c>
      <c r="E377" s="64"/>
      <c r="F377" s="81">
        <f t="shared" ref="F377" si="133">F378</f>
        <v>4640</v>
      </c>
    </row>
    <row r="378" spans="1:6" ht="20.25" x14ac:dyDescent="0.3">
      <c r="A378" s="34" t="s">
        <v>146</v>
      </c>
      <c r="B378" s="63" t="s">
        <v>44</v>
      </c>
      <c r="C378" s="6" t="s">
        <v>1</v>
      </c>
      <c r="D378" s="6" t="s">
        <v>532</v>
      </c>
      <c r="E378" s="64"/>
      <c r="F378" s="81">
        <f t="shared" ref="F378" si="134">F379</f>
        <v>4640</v>
      </c>
    </row>
    <row r="379" spans="1:6" ht="37.5" x14ac:dyDescent="0.3">
      <c r="A379" s="37" t="s">
        <v>21</v>
      </c>
      <c r="B379" s="63" t="s">
        <v>44</v>
      </c>
      <c r="C379" s="6" t="s">
        <v>1</v>
      </c>
      <c r="D379" s="6" t="s">
        <v>532</v>
      </c>
      <c r="E379" s="64" t="s">
        <v>22</v>
      </c>
      <c r="F379" s="81">
        <v>4640</v>
      </c>
    </row>
    <row r="380" spans="1:6" ht="20.25" x14ac:dyDescent="0.3">
      <c r="A380" s="49" t="s">
        <v>534</v>
      </c>
      <c r="B380" s="63" t="s">
        <v>44</v>
      </c>
      <c r="C380" s="6" t="s">
        <v>1</v>
      </c>
      <c r="D380" s="6" t="s">
        <v>518</v>
      </c>
      <c r="E380" s="64"/>
      <c r="F380" s="81">
        <f t="shared" ref="F380" si="135">F381</f>
        <v>3046.4</v>
      </c>
    </row>
    <row r="381" spans="1:6" ht="20.25" x14ac:dyDescent="0.3">
      <c r="A381" s="49" t="s">
        <v>147</v>
      </c>
      <c r="B381" s="63" t="s">
        <v>44</v>
      </c>
      <c r="C381" s="6" t="s">
        <v>1</v>
      </c>
      <c r="D381" s="6" t="s">
        <v>535</v>
      </c>
      <c r="E381" s="64"/>
      <c r="F381" s="81">
        <f t="shared" ref="F381" si="136">F382</f>
        <v>3046.4</v>
      </c>
    </row>
    <row r="382" spans="1:6" ht="37.5" x14ac:dyDescent="0.3">
      <c r="A382" s="37" t="s">
        <v>21</v>
      </c>
      <c r="B382" s="63" t="s">
        <v>44</v>
      </c>
      <c r="C382" s="6" t="s">
        <v>1</v>
      </c>
      <c r="D382" s="6" t="s">
        <v>535</v>
      </c>
      <c r="E382" s="64" t="s">
        <v>22</v>
      </c>
      <c r="F382" s="81">
        <v>3046.4</v>
      </c>
    </row>
    <row r="383" spans="1:6" s="17" customFormat="1" ht="37.5" x14ac:dyDescent="0.3">
      <c r="A383" s="43" t="s">
        <v>341</v>
      </c>
      <c r="B383" s="61" t="s">
        <v>44</v>
      </c>
      <c r="C383" s="5" t="s">
        <v>1</v>
      </c>
      <c r="D383" s="5" t="s">
        <v>15</v>
      </c>
      <c r="E383" s="62"/>
      <c r="F383" s="82">
        <f t="shared" ref="F383:F384" si="137">F384</f>
        <v>16073.8</v>
      </c>
    </row>
    <row r="384" spans="1:6" s="17" customFormat="1" ht="20.25" x14ac:dyDescent="0.3">
      <c r="A384" s="48" t="s">
        <v>442</v>
      </c>
      <c r="B384" s="61" t="s">
        <v>44</v>
      </c>
      <c r="C384" s="5" t="s">
        <v>1</v>
      </c>
      <c r="D384" s="5" t="s">
        <v>730</v>
      </c>
      <c r="E384" s="62"/>
      <c r="F384" s="82">
        <f t="shared" si="137"/>
        <v>16073.8</v>
      </c>
    </row>
    <row r="385" spans="1:6" s="17" customFormat="1" ht="20.25" x14ac:dyDescent="0.3">
      <c r="A385" s="43" t="s">
        <v>119</v>
      </c>
      <c r="B385" s="61" t="s">
        <v>44</v>
      </c>
      <c r="C385" s="5" t="s">
        <v>1</v>
      </c>
      <c r="D385" s="5" t="s">
        <v>732</v>
      </c>
      <c r="E385" s="62"/>
      <c r="F385" s="82">
        <f>F386</f>
        <v>16073.8</v>
      </c>
    </row>
    <row r="386" spans="1:6" s="17" customFormat="1" ht="37.5" x14ac:dyDescent="0.3">
      <c r="A386" s="43" t="s">
        <v>731</v>
      </c>
      <c r="B386" s="63" t="s">
        <v>44</v>
      </c>
      <c r="C386" s="6" t="s">
        <v>1</v>
      </c>
      <c r="D386" s="5" t="s">
        <v>733</v>
      </c>
      <c r="E386" s="64"/>
      <c r="F386" s="81">
        <f>F387+F388</f>
        <v>16073.8</v>
      </c>
    </row>
    <row r="387" spans="1:6" s="17" customFormat="1" ht="37.5" x14ac:dyDescent="0.3">
      <c r="A387" s="37" t="s">
        <v>21</v>
      </c>
      <c r="B387" s="63" t="s">
        <v>44</v>
      </c>
      <c r="C387" s="6" t="s">
        <v>1</v>
      </c>
      <c r="D387" s="6" t="s">
        <v>733</v>
      </c>
      <c r="E387" s="64" t="s">
        <v>22</v>
      </c>
      <c r="F387" s="81">
        <v>3467.3</v>
      </c>
    </row>
    <row r="388" spans="1:6" s="17" customFormat="1" ht="20.25" x14ac:dyDescent="0.3">
      <c r="A388" s="37" t="s">
        <v>169</v>
      </c>
      <c r="B388" s="63" t="s">
        <v>44</v>
      </c>
      <c r="C388" s="6" t="s">
        <v>1</v>
      </c>
      <c r="D388" s="6" t="s">
        <v>733</v>
      </c>
      <c r="E388" s="64" t="s">
        <v>139</v>
      </c>
      <c r="F388" s="81">
        <v>12606.5</v>
      </c>
    </row>
    <row r="389" spans="1:6" ht="41.25" customHeight="1" x14ac:dyDescent="0.3">
      <c r="A389" s="37" t="s">
        <v>577</v>
      </c>
      <c r="B389" s="61" t="s">
        <v>44</v>
      </c>
      <c r="C389" s="5" t="s">
        <v>1</v>
      </c>
      <c r="D389" s="5" t="s">
        <v>71</v>
      </c>
      <c r="E389" s="62"/>
      <c r="F389" s="81">
        <f t="shared" ref="F389:F391" si="138">F390</f>
        <v>850</v>
      </c>
    </row>
    <row r="390" spans="1:6" ht="20.25" x14ac:dyDescent="0.3">
      <c r="A390" s="41" t="s">
        <v>73</v>
      </c>
      <c r="B390" s="61" t="s">
        <v>44</v>
      </c>
      <c r="C390" s="5" t="s">
        <v>1</v>
      </c>
      <c r="D390" s="5" t="s">
        <v>579</v>
      </c>
      <c r="E390" s="62" t="s">
        <v>20</v>
      </c>
      <c r="F390" s="81">
        <f t="shared" si="138"/>
        <v>850</v>
      </c>
    </row>
    <row r="391" spans="1:6" ht="20.25" x14ac:dyDescent="0.3">
      <c r="A391" s="37" t="s">
        <v>311</v>
      </c>
      <c r="B391" s="61" t="s">
        <v>44</v>
      </c>
      <c r="C391" s="5" t="s">
        <v>1</v>
      </c>
      <c r="D391" s="5" t="s">
        <v>587</v>
      </c>
      <c r="E391" s="62" t="s">
        <v>20</v>
      </c>
      <c r="F391" s="81">
        <f t="shared" si="138"/>
        <v>850</v>
      </c>
    </row>
    <row r="392" spans="1:6" ht="37.5" x14ac:dyDescent="0.3">
      <c r="A392" s="37" t="s">
        <v>21</v>
      </c>
      <c r="B392" s="63" t="s">
        <v>44</v>
      </c>
      <c r="C392" s="6" t="s">
        <v>1</v>
      </c>
      <c r="D392" s="6" t="s">
        <v>587</v>
      </c>
      <c r="E392" s="64" t="s">
        <v>22</v>
      </c>
      <c r="F392" s="81">
        <v>850</v>
      </c>
    </row>
    <row r="393" spans="1:6" s="8" customFormat="1" ht="20.25" x14ac:dyDescent="0.3">
      <c r="A393" s="36" t="s">
        <v>148</v>
      </c>
      <c r="B393" s="63" t="s">
        <v>44</v>
      </c>
      <c r="C393" s="6" t="s">
        <v>18</v>
      </c>
      <c r="D393" s="6"/>
      <c r="E393" s="64"/>
      <c r="F393" s="82">
        <f>+F394+F442</f>
        <v>259407.19999999998</v>
      </c>
    </row>
    <row r="394" spans="1:6" ht="37.5" x14ac:dyDescent="0.3">
      <c r="A394" s="34" t="s">
        <v>538</v>
      </c>
      <c r="B394" s="63" t="s">
        <v>44</v>
      </c>
      <c r="C394" s="6" t="s">
        <v>18</v>
      </c>
      <c r="D394" s="6" t="s">
        <v>138</v>
      </c>
      <c r="E394" s="64"/>
      <c r="F394" s="81">
        <f>F395+F424</f>
        <v>200542.09999999998</v>
      </c>
    </row>
    <row r="395" spans="1:6" ht="20.25" x14ac:dyDescent="0.3">
      <c r="A395" s="38" t="s">
        <v>442</v>
      </c>
      <c r="B395" s="63" t="s">
        <v>44</v>
      </c>
      <c r="C395" s="6" t="s">
        <v>18</v>
      </c>
      <c r="D395" s="6" t="s">
        <v>149</v>
      </c>
      <c r="E395" s="64"/>
      <c r="F395" s="81">
        <f>F396+F407+F410+F417</f>
        <v>102684.3</v>
      </c>
    </row>
    <row r="396" spans="1:6" ht="20.25" x14ac:dyDescent="0.3">
      <c r="A396" s="38" t="s">
        <v>119</v>
      </c>
      <c r="B396" s="63" t="s">
        <v>44</v>
      </c>
      <c r="C396" s="6" t="s">
        <v>18</v>
      </c>
      <c r="D396" s="6" t="s">
        <v>150</v>
      </c>
      <c r="E396" s="64"/>
      <c r="F396" s="81">
        <f>F397+F399+F401+F403+F405</f>
        <v>64783.1</v>
      </c>
    </row>
    <row r="397" spans="1:6" ht="20.25" x14ac:dyDescent="0.3">
      <c r="A397" s="34" t="s">
        <v>151</v>
      </c>
      <c r="B397" s="63" t="s">
        <v>44</v>
      </c>
      <c r="C397" s="6" t="s">
        <v>18</v>
      </c>
      <c r="D397" s="6" t="s">
        <v>152</v>
      </c>
      <c r="E397" s="64"/>
      <c r="F397" s="81">
        <f t="shared" ref="F397" si="139">F398</f>
        <v>180</v>
      </c>
    </row>
    <row r="398" spans="1:6" ht="37.5" x14ac:dyDescent="0.3">
      <c r="A398" s="40" t="s">
        <v>21</v>
      </c>
      <c r="B398" s="63" t="s">
        <v>44</v>
      </c>
      <c r="C398" s="6" t="s">
        <v>18</v>
      </c>
      <c r="D398" s="26" t="s">
        <v>152</v>
      </c>
      <c r="E398" s="64" t="s">
        <v>22</v>
      </c>
      <c r="F398" s="81">
        <v>180</v>
      </c>
    </row>
    <row r="399" spans="1:6" ht="20.25" x14ac:dyDescent="0.3">
      <c r="A399" s="34" t="s">
        <v>672</v>
      </c>
      <c r="B399" s="63" t="s">
        <v>44</v>
      </c>
      <c r="C399" s="6" t="s">
        <v>18</v>
      </c>
      <c r="D399" s="6" t="s">
        <v>671</v>
      </c>
      <c r="E399" s="64"/>
      <c r="F399" s="81">
        <f t="shared" ref="F399:F405" si="140">F400</f>
        <v>38335.9</v>
      </c>
    </row>
    <row r="400" spans="1:6" ht="37.5" x14ac:dyDescent="0.3">
      <c r="A400" s="40" t="s">
        <v>21</v>
      </c>
      <c r="B400" s="63" t="s">
        <v>44</v>
      </c>
      <c r="C400" s="6" t="s">
        <v>18</v>
      </c>
      <c r="D400" s="26" t="s">
        <v>671</v>
      </c>
      <c r="E400" s="64" t="s">
        <v>22</v>
      </c>
      <c r="F400" s="81">
        <v>38335.9</v>
      </c>
    </row>
    <row r="401" spans="1:6" ht="20.25" x14ac:dyDescent="0.3">
      <c r="A401" s="34" t="s">
        <v>321</v>
      </c>
      <c r="B401" s="63" t="s">
        <v>44</v>
      </c>
      <c r="C401" s="6" t="s">
        <v>18</v>
      </c>
      <c r="D401" s="6" t="s">
        <v>320</v>
      </c>
      <c r="E401" s="64"/>
      <c r="F401" s="81">
        <f t="shared" si="140"/>
        <v>19135.599999999999</v>
      </c>
    </row>
    <row r="402" spans="1:6" ht="37.5" x14ac:dyDescent="0.3">
      <c r="A402" s="40" t="s">
        <v>21</v>
      </c>
      <c r="B402" s="63" t="s">
        <v>44</v>
      </c>
      <c r="C402" s="6" t="s">
        <v>18</v>
      </c>
      <c r="D402" s="26" t="s">
        <v>320</v>
      </c>
      <c r="E402" s="64" t="s">
        <v>22</v>
      </c>
      <c r="F402" s="81">
        <v>19135.599999999999</v>
      </c>
    </row>
    <row r="403" spans="1:6" ht="37.5" x14ac:dyDescent="0.3">
      <c r="A403" s="34" t="s">
        <v>719</v>
      </c>
      <c r="B403" s="63" t="s">
        <v>44</v>
      </c>
      <c r="C403" s="6" t="s">
        <v>18</v>
      </c>
      <c r="D403" s="6" t="s">
        <v>718</v>
      </c>
      <c r="E403" s="64"/>
      <c r="F403" s="81">
        <f t="shared" si="140"/>
        <v>2050</v>
      </c>
    </row>
    <row r="404" spans="1:6" ht="37.5" x14ac:dyDescent="0.3">
      <c r="A404" s="40" t="s">
        <v>21</v>
      </c>
      <c r="B404" s="63" t="s">
        <v>44</v>
      </c>
      <c r="C404" s="6" t="s">
        <v>18</v>
      </c>
      <c r="D404" s="26" t="s">
        <v>718</v>
      </c>
      <c r="E404" s="64" t="s">
        <v>22</v>
      </c>
      <c r="F404" s="81">
        <v>2050</v>
      </c>
    </row>
    <row r="405" spans="1:6" ht="20.25" x14ac:dyDescent="0.3">
      <c r="A405" s="34" t="s">
        <v>656</v>
      </c>
      <c r="B405" s="63" t="s">
        <v>44</v>
      </c>
      <c r="C405" s="6" t="s">
        <v>18</v>
      </c>
      <c r="D405" s="6" t="s">
        <v>503</v>
      </c>
      <c r="E405" s="64"/>
      <c r="F405" s="81">
        <f t="shared" si="140"/>
        <v>5081.6000000000004</v>
      </c>
    </row>
    <row r="406" spans="1:6" ht="37.5" x14ac:dyDescent="0.3">
      <c r="A406" s="40" t="s">
        <v>21</v>
      </c>
      <c r="B406" s="63" t="s">
        <v>44</v>
      </c>
      <c r="C406" s="6" t="s">
        <v>18</v>
      </c>
      <c r="D406" s="26" t="s">
        <v>503</v>
      </c>
      <c r="E406" s="64" t="s">
        <v>22</v>
      </c>
      <c r="F406" s="81">
        <v>5081.6000000000004</v>
      </c>
    </row>
    <row r="407" spans="1:6" ht="20.25" x14ac:dyDescent="0.3">
      <c r="A407" s="34" t="s">
        <v>536</v>
      </c>
      <c r="B407" s="63" t="s">
        <v>44</v>
      </c>
      <c r="C407" s="6" t="s">
        <v>18</v>
      </c>
      <c r="D407" s="6" t="s">
        <v>504</v>
      </c>
      <c r="E407" s="64"/>
      <c r="F407" s="81">
        <f t="shared" ref="F407" si="141">F408</f>
        <v>200</v>
      </c>
    </row>
    <row r="408" spans="1:6" ht="20.25" x14ac:dyDescent="0.3">
      <c r="A408" s="34" t="s">
        <v>505</v>
      </c>
      <c r="B408" s="63" t="s">
        <v>44</v>
      </c>
      <c r="C408" s="6" t="s">
        <v>18</v>
      </c>
      <c r="D408" s="6" t="s">
        <v>506</v>
      </c>
      <c r="E408" s="64"/>
      <c r="F408" s="81">
        <f t="shared" ref="F408" si="142">F409</f>
        <v>200</v>
      </c>
    </row>
    <row r="409" spans="1:6" ht="20.25" x14ac:dyDescent="0.3">
      <c r="A409" s="40" t="s">
        <v>65</v>
      </c>
      <c r="B409" s="63" t="s">
        <v>44</v>
      </c>
      <c r="C409" s="6" t="s">
        <v>18</v>
      </c>
      <c r="D409" s="26" t="s">
        <v>506</v>
      </c>
      <c r="E409" s="64" t="s">
        <v>66</v>
      </c>
      <c r="F409" s="81">
        <v>200</v>
      </c>
    </row>
    <row r="410" spans="1:6" ht="20.25" x14ac:dyDescent="0.3">
      <c r="A410" s="49" t="s">
        <v>534</v>
      </c>
      <c r="B410" s="63" t="s">
        <v>44</v>
      </c>
      <c r="C410" s="6" t="s">
        <v>18</v>
      </c>
      <c r="D410" s="6" t="s">
        <v>507</v>
      </c>
      <c r="E410" s="64"/>
      <c r="F410" s="81">
        <f t="shared" ref="F410" si="143">F411+F413+F415</f>
        <v>3862.4</v>
      </c>
    </row>
    <row r="411" spans="1:6" ht="20.25" x14ac:dyDescent="0.3">
      <c r="A411" s="34" t="s">
        <v>508</v>
      </c>
      <c r="B411" s="63" t="s">
        <v>44</v>
      </c>
      <c r="C411" s="6" t="s">
        <v>18</v>
      </c>
      <c r="D411" s="6" t="s">
        <v>509</v>
      </c>
      <c r="E411" s="64"/>
      <c r="F411" s="81">
        <f t="shared" ref="F411:F413" si="144">F412</f>
        <v>1340.2</v>
      </c>
    </row>
    <row r="412" spans="1:6" ht="37.5" x14ac:dyDescent="0.3">
      <c r="A412" s="40" t="s">
        <v>21</v>
      </c>
      <c r="B412" s="63" t="s">
        <v>44</v>
      </c>
      <c r="C412" s="6" t="s">
        <v>18</v>
      </c>
      <c r="D412" s="26" t="s">
        <v>509</v>
      </c>
      <c r="E412" s="64" t="s">
        <v>22</v>
      </c>
      <c r="F412" s="81">
        <v>1340.2</v>
      </c>
    </row>
    <row r="413" spans="1:6" ht="37.5" x14ac:dyDescent="0.3">
      <c r="A413" s="34" t="s">
        <v>697</v>
      </c>
      <c r="B413" s="63" t="s">
        <v>44</v>
      </c>
      <c r="C413" s="6" t="s">
        <v>18</v>
      </c>
      <c r="D413" s="6" t="s">
        <v>684</v>
      </c>
      <c r="E413" s="64"/>
      <c r="F413" s="81">
        <f t="shared" si="144"/>
        <v>384.7</v>
      </c>
    </row>
    <row r="414" spans="1:6" ht="37.5" x14ac:dyDescent="0.3">
      <c r="A414" s="40" t="s">
        <v>21</v>
      </c>
      <c r="B414" s="63" t="s">
        <v>44</v>
      </c>
      <c r="C414" s="6" t="s">
        <v>18</v>
      </c>
      <c r="D414" s="26" t="s">
        <v>684</v>
      </c>
      <c r="E414" s="64" t="s">
        <v>22</v>
      </c>
      <c r="F414" s="81">
        <v>384.7</v>
      </c>
    </row>
    <row r="415" spans="1:6" ht="20.25" x14ac:dyDescent="0.3">
      <c r="A415" s="34" t="s">
        <v>510</v>
      </c>
      <c r="B415" s="63" t="s">
        <v>44</v>
      </c>
      <c r="C415" s="6" t="s">
        <v>18</v>
      </c>
      <c r="D415" s="6" t="s">
        <v>511</v>
      </c>
      <c r="E415" s="64"/>
      <c r="F415" s="81">
        <f t="shared" ref="F415" si="145">F416</f>
        <v>2137.5</v>
      </c>
    </row>
    <row r="416" spans="1:6" ht="37.5" x14ac:dyDescent="0.3">
      <c r="A416" s="40" t="s">
        <v>21</v>
      </c>
      <c r="B416" s="63" t="s">
        <v>44</v>
      </c>
      <c r="C416" s="6" t="s">
        <v>18</v>
      </c>
      <c r="D416" s="26" t="s">
        <v>511</v>
      </c>
      <c r="E416" s="64" t="s">
        <v>22</v>
      </c>
      <c r="F416" s="81">
        <v>2137.5</v>
      </c>
    </row>
    <row r="417" spans="1:6" ht="37.5" x14ac:dyDescent="0.3">
      <c r="A417" s="34" t="s">
        <v>512</v>
      </c>
      <c r="B417" s="63" t="s">
        <v>44</v>
      </c>
      <c r="C417" s="6" t="s">
        <v>18</v>
      </c>
      <c r="D417" s="6" t="s">
        <v>513</v>
      </c>
      <c r="E417" s="64"/>
      <c r="F417" s="81">
        <f>F418+F420+F422</f>
        <v>33838.800000000003</v>
      </c>
    </row>
    <row r="418" spans="1:6" ht="20.25" x14ac:dyDescent="0.3">
      <c r="A418" s="34" t="s">
        <v>514</v>
      </c>
      <c r="B418" s="63" t="s">
        <v>44</v>
      </c>
      <c r="C418" s="6" t="s">
        <v>18</v>
      </c>
      <c r="D418" s="6" t="s">
        <v>516</v>
      </c>
      <c r="E418" s="64"/>
      <c r="F418" s="81">
        <f t="shared" ref="F418" si="146">F419</f>
        <v>17183.2</v>
      </c>
    </row>
    <row r="419" spans="1:6" ht="37.5" x14ac:dyDescent="0.3">
      <c r="A419" s="40" t="s">
        <v>21</v>
      </c>
      <c r="B419" s="63" t="s">
        <v>44</v>
      </c>
      <c r="C419" s="6" t="s">
        <v>18</v>
      </c>
      <c r="D419" s="26" t="s">
        <v>516</v>
      </c>
      <c r="E419" s="64" t="s">
        <v>22</v>
      </c>
      <c r="F419" s="81">
        <v>17183.2</v>
      </c>
    </row>
    <row r="420" spans="1:6" ht="20.25" x14ac:dyDescent="0.3">
      <c r="A420" s="34" t="s">
        <v>515</v>
      </c>
      <c r="B420" s="63" t="s">
        <v>44</v>
      </c>
      <c r="C420" s="6" t="s">
        <v>18</v>
      </c>
      <c r="D420" s="6" t="s">
        <v>517</v>
      </c>
      <c r="E420" s="64"/>
      <c r="F420" s="81">
        <f t="shared" ref="F420" si="147">F421</f>
        <v>1888.9</v>
      </c>
    </row>
    <row r="421" spans="1:6" ht="37.5" x14ac:dyDescent="0.3">
      <c r="A421" s="40" t="s">
        <v>21</v>
      </c>
      <c r="B421" s="63" t="s">
        <v>44</v>
      </c>
      <c r="C421" s="6" t="s">
        <v>18</v>
      </c>
      <c r="D421" s="26" t="s">
        <v>517</v>
      </c>
      <c r="E421" s="64" t="s">
        <v>22</v>
      </c>
      <c r="F421" s="81">
        <v>1888.9</v>
      </c>
    </row>
    <row r="422" spans="1:6" ht="20.25" x14ac:dyDescent="0.3">
      <c r="A422" s="34" t="s">
        <v>690</v>
      </c>
      <c r="B422" s="63" t="s">
        <v>44</v>
      </c>
      <c r="C422" s="6" t="s">
        <v>18</v>
      </c>
      <c r="D422" s="6" t="s">
        <v>696</v>
      </c>
      <c r="E422" s="64"/>
      <c r="F422" s="81">
        <f t="shared" ref="F422" si="148">F423</f>
        <v>14766.7</v>
      </c>
    </row>
    <row r="423" spans="1:6" ht="37.5" x14ac:dyDescent="0.3">
      <c r="A423" s="40" t="s">
        <v>21</v>
      </c>
      <c r="B423" s="63" t="s">
        <v>44</v>
      </c>
      <c r="C423" s="6" t="s">
        <v>18</v>
      </c>
      <c r="D423" s="6" t="s">
        <v>696</v>
      </c>
      <c r="E423" s="64" t="s">
        <v>22</v>
      </c>
      <c r="F423" s="81">
        <v>14766.7</v>
      </c>
    </row>
    <row r="424" spans="1:6" ht="20.25" x14ac:dyDescent="0.3">
      <c r="A424" s="34" t="s">
        <v>328</v>
      </c>
      <c r="B424" s="63" t="s">
        <v>44</v>
      </c>
      <c r="C424" s="6" t="s">
        <v>18</v>
      </c>
      <c r="D424" s="6" t="s">
        <v>140</v>
      </c>
      <c r="E424" s="64"/>
      <c r="F424" s="81">
        <f t="shared" ref="F424" si="149">F425</f>
        <v>97857.799999999988</v>
      </c>
    </row>
    <row r="425" spans="1:6" ht="20.25" x14ac:dyDescent="0.3">
      <c r="A425" s="49" t="s">
        <v>534</v>
      </c>
      <c r="B425" s="63" t="s">
        <v>44</v>
      </c>
      <c r="C425" s="6" t="s">
        <v>18</v>
      </c>
      <c r="D425" s="6" t="s">
        <v>518</v>
      </c>
      <c r="E425" s="64"/>
      <c r="F425" s="81">
        <f>F426+F428+F430+F432+F434+F436+F438+F440</f>
        <v>97857.799999999988</v>
      </c>
    </row>
    <row r="426" spans="1:6" ht="20.25" x14ac:dyDescent="0.3">
      <c r="A426" s="49" t="s">
        <v>647</v>
      </c>
      <c r="B426" s="63" t="s">
        <v>44</v>
      </c>
      <c r="C426" s="6" t="s">
        <v>18</v>
      </c>
      <c r="D426" s="6" t="s">
        <v>519</v>
      </c>
      <c r="E426" s="64"/>
      <c r="F426" s="81">
        <f>F427</f>
        <v>5189.3999999999996</v>
      </c>
    </row>
    <row r="427" spans="1:6" ht="37.5" x14ac:dyDescent="0.3">
      <c r="A427" s="40" t="s">
        <v>21</v>
      </c>
      <c r="B427" s="63" t="s">
        <v>44</v>
      </c>
      <c r="C427" s="6" t="s">
        <v>18</v>
      </c>
      <c r="D427" s="26" t="s">
        <v>519</v>
      </c>
      <c r="E427" s="64" t="s">
        <v>22</v>
      </c>
      <c r="F427" s="81">
        <v>5189.3999999999996</v>
      </c>
    </row>
    <row r="428" spans="1:6" ht="20.25" x14ac:dyDescent="0.3">
      <c r="A428" s="34" t="s">
        <v>153</v>
      </c>
      <c r="B428" s="63" t="s">
        <v>44</v>
      </c>
      <c r="C428" s="6" t="s">
        <v>18</v>
      </c>
      <c r="D428" s="6" t="s">
        <v>520</v>
      </c>
      <c r="E428" s="64"/>
      <c r="F428" s="81">
        <f t="shared" ref="F428" si="150">F429</f>
        <v>8545.1</v>
      </c>
    </row>
    <row r="429" spans="1:6" ht="37.5" x14ac:dyDescent="0.3">
      <c r="A429" s="40" t="s">
        <v>21</v>
      </c>
      <c r="B429" s="63" t="s">
        <v>44</v>
      </c>
      <c r="C429" s="6" t="s">
        <v>18</v>
      </c>
      <c r="D429" s="26" t="s">
        <v>520</v>
      </c>
      <c r="E429" s="64" t="s">
        <v>22</v>
      </c>
      <c r="F429" s="81">
        <v>8545.1</v>
      </c>
    </row>
    <row r="430" spans="1:6" ht="20.25" x14ac:dyDescent="0.3">
      <c r="A430" s="38" t="s">
        <v>294</v>
      </c>
      <c r="B430" s="63" t="s">
        <v>44</v>
      </c>
      <c r="C430" s="6" t="s">
        <v>18</v>
      </c>
      <c r="D430" s="6" t="s">
        <v>521</v>
      </c>
      <c r="E430" s="64"/>
      <c r="F430" s="81">
        <f t="shared" ref="F430" si="151">F431</f>
        <v>24582.899999999998</v>
      </c>
    </row>
    <row r="431" spans="1:6" ht="37.5" x14ac:dyDescent="0.3">
      <c r="A431" s="40" t="s">
        <v>21</v>
      </c>
      <c r="B431" s="63" t="s">
        <v>44</v>
      </c>
      <c r="C431" s="6" t="s">
        <v>18</v>
      </c>
      <c r="D431" s="26" t="s">
        <v>521</v>
      </c>
      <c r="E431" s="64" t="s">
        <v>22</v>
      </c>
      <c r="F431" s="81">
        <v>24582.899999999998</v>
      </c>
    </row>
    <row r="432" spans="1:6" ht="20.25" x14ac:dyDescent="0.3">
      <c r="A432" s="34" t="s">
        <v>154</v>
      </c>
      <c r="B432" s="63" t="s">
        <v>44</v>
      </c>
      <c r="C432" s="6" t="s">
        <v>18</v>
      </c>
      <c r="D432" s="6" t="s">
        <v>522</v>
      </c>
      <c r="E432" s="64"/>
      <c r="F432" s="81">
        <f t="shared" ref="F432" si="152">F433</f>
        <v>5390.2</v>
      </c>
    </row>
    <row r="433" spans="1:6" ht="37.5" x14ac:dyDescent="0.3">
      <c r="A433" s="40" t="s">
        <v>21</v>
      </c>
      <c r="B433" s="63" t="s">
        <v>44</v>
      </c>
      <c r="C433" s="6" t="s">
        <v>18</v>
      </c>
      <c r="D433" s="26" t="s">
        <v>522</v>
      </c>
      <c r="E433" s="64" t="s">
        <v>22</v>
      </c>
      <c r="F433" s="81">
        <v>5390.2</v>
      </c>
    </row>
    <row r="434" spans="1:6" ht="20.25" x14ac:dyDescent="0.3">
      <c r="A434" s="34" t="s">
        <v>155</v>
      </c>
      <c r="B434" s="63" t="s">
        <v>44</v>
      </c>
      <c r="C434" s="6" t="s">
        <v>18</v>
      </c>
      <c r="D434" s="6" t="s">
        <v>523</v>
      </c>
      <c r="E434" s="64"/>
      <c r="F434" s="81">
        <f>F435</f>
        <v>3305</v>
      </c>
    </row>
    <row r="435" spans="1:6" ht="37.5" x14ac:dyDescent="0.3">
      <c r="A435" s="40" t="s">
        <v>21</v>
      </c>
      <c r="B435" s="63" t="s">
        <v>44</v>
      </c>
      <c r="C435" s="6" t="s">
        <v>18</v>
      </c>
      <c r="D435" s="26" t="s">
        <v>523</v>
      </c>
      <c r="E435" s="64" t="s">
        <v>22</v>
      </c>
      <c r="F435" s="81">
        <v>3305</v>
      </c>
    </row>
    <row r="436" spans="1:6" ht="20.25" x14ac:dyDescent="0.3">
      <c r="A436" s="34" t="s">
        <v>156</v>
      </c>
      <c r="B436" s="63" t="s">
        <v>44</v>
      </c>
      <c r="C436" s="6" t="s">
        <v>18</v>
      </c>
      <c r="D436" s="6" t="s">
        <v>524</v>
      </c>
      <c r="E436" s="64"/>
      <c r="F436" s="81">
        <f>F437</f>
        <v>3828.8</v>
      </c>
    </row>
    <row r="437" spans="1:6" ht="37.5" x14ac:dyDescent="0.3">
      <c r="A437" s="40" t="s">
        <v>21</v>
      </c>
      <c r="B437" s="63" t="s">
        <v>44</v>
      </c>
      <c r="C437" s="6" t="s">
        <v>18</v>
      </c>
      <c r="D437" s="26" t="s">
        <v>524</v>
      </c>
      <c r="E437" s="64" t="s">
        <v>22</v>
      </c>
      <c r="F437" s="81">
        <v>3828.8</v>
      </c>
    </row>
    <row r="438" spans="1:6" ht="20.25" x14ac:dyDescent="0.3">
      <c r="A438" s="34" t="s">
        <v>157</v>
      </c>
      <c r="B438" s="63" t="s">
        <v>44</v>
      </c>
      <c r="C438" s="6" t="s">
        <v>18</v>
      </c>
      <c r="D438" s="6" t="s">
        <v>525</v>
      </c>
      <c r="E438" s="64"/>
      <c r="F438" s="81">
        <f>F439</f>
        <v>8052.5</v>
      </c>
    </row>
    <row r="439" spans="1:6" ht="37.5" x14ac:dyDescent="0.3">
      <c r="A439" s="40" t="s">
        <v>21</v>
      </c>
      <c r="B439" s="63" t="s">
        <v>44</v>
      </c>
      <c r="C439" s="6" t="s">
        <v>18</v>
      </c>
      <c r="D439" s="26" t="s">
        <v>525</v>
      </c>
      <c r="E439" s="64" t="s">
        <v>22</v>
      </c>
      <c r="F439" s="81">
        <v>8052.5</v>
      </c>
    </row>
    <row r="440" spans="1:6" ht="37.5" x14ac:dyDescent="0.3">
      <c r="A440" s="34" t="s">
        <v>158</v>
      </c>
      <c r="B440" s="63" t="s">
        <v>44</v>
      </c>
      <c r="C440" s="6" t="s">
        <v>18</v>
      </c>
      <c r="D440" s="6" t="s">
        <v>526</v>
      </c>
      <c r="E440" s="64"/>
      <c r="F440" s="81">
        <f t="shared" ref="F440" si="153">F441</f>
        <v>38963.9</v>
      </c>
    </row>
    <row r="441" spans="1:6" ht="37.5" x14ac:dyDescent="0.3">
      <c r="A441" s="40" t="s">
        <v>21</v>
      </c>
      <c r="B441" s="63" t="s">
        <v>44</v>
      </c>
      <c r="C441" s="6" t="s">
        <v>18</v>
      </c>
      <c r="D441" s="26" t="s">
        <v>526</v>
      </c>
      <c r="E441" s="64" t="s">
        <v>22</v>
      </c>
      <c r="F441" s="81">
        <v>38963.9</v>
      </c>
    </row>
    <row r="442" spans="1:6" s="17" customFormat="1" ht="37.5" x14ac:dyDescent="0.3">
      <c r="A442" s="43" t="s">
        <v>341</v>
      </c>
      <c r="B442" s="61" t="s">
        <v>44</v>
      </c>
      <c r="C442" s="5" t="s">
        <v>18</v>
      </c>
      <c r="D442" s="5" t="s">
        <v>15</v>
      </c>
      <c r="E442" s="62"/>
      <c r="F442" s="82">
        <f>F443</f>
        <v>58865.1</v>
      </c>
    </row>
    <row r="443" spans="1:6" s="17" customFormat="1" ht="20.25" x14ac:dyDescent="0.3">
      <c r="A443" s="48" t="s">
        <v>442</v>
      </c>
      <c r="B443" s="61" t="s">
        <v>44</v>
      </c>
      <c r="C443" s="5" t="s">
        <v>18</v>
      </c>
      <c r="D443" s="5" t="s">
        <v>730</v>
      </c>
      <c r="E443" s="62"/>
      <c r="F443" s="82">
        <f>F444+F449</f>
        <v>58865.1</v>
      </c>
    </row>
    <row r="444" spans="1:6" s="17" customFormat="1" ht="20.25" x14ac:dyDescent="0.3">
      <c r="A444" s="43" t="s">
        <v>119</v>
      </c>
      <c r="B444" s="61" t="s">
        <v>44</v>
      </c>
      <c r="C444" s="5" t="s">
        <v>18</v>
      </c>
      <c r="D444" s="5" t="s">
        <v>732</v>
      </c>
      <c r="E444" s="62"/>
      <c r="F444" s="82">
        <f>F445+F447</f>
        <v>52445.1</v>
      </c>
    </row>
    <row r="445" spans="1:6" s="17" customFormat="1" ht="37.5" x14ac:dyDescent="0.3">
      <c r="A445" s="43" t="s">
        <v>731</v>
      </c>
      <c r="B445" s="63" t="s">
        <v>44</v>
      </c>
      <c r="C445" s="6" t="s">
        <v>18</v>
      </c>
      <c r="D445" s="5" t="s">
        <v>733</v>
      </c>
      <c r="E445" s="64"/>
      <c r="F445" s="81">
        <f>F446</f>
        <v>51213.1</v>
      </c>
    </row>
    <row r="446" spans="1:6" s="17" customFormat="1" ht="37.5" x14ac:dyDescent="0.3">
      <c r="A446" s="37" t="s">
        <v>21</v>
      </c>
      <c r="B446" s="63" t="s">
        <v>44</v>
      </c>
      <c r="C446" s="6" t="s">
        <v>18</v>
      </c>
      <c r="D446" s="6" t="s">
        <v>733</v>
      </c>
      <c r="E446" s="64" t="s">
        <v>22</v>
      </c>
      <c r="F446" s="81">
        <v>51213.1</v>
      </c>
    </row>
    <row r="447" spans="1:6" s="17" customFormat="1" ht="56.25" x14ac:dyDescent="0.3">
      <c r="A447" s="43" t="s">
        <v>744</v>
      </c>
      <c r="B447" s="63" t="s">
        <v>44</v>
      </c>
      <c r="C447" s="6" t="s">
        <v>18</v>
      </c>
      <c r="D447" s="5" t="s">
        <v>743</v>
      </c>
      <c r="E447" s="64"/>
      <c r="F447" s="81">
        <f>F448</f>
        <v>1232</v>
      </c>
    </row>
    <row r="448" spans="1:6" s="17" customFormat="1" ht="37.5" x14ac:dyDescent="0.3">
      <c r="A448" s="37" t="s">
        <v>21</v>
      </c>
      <c r="B448" s="63" t="s">
        <v>44</v>
      </c>
      <c r="C448" s="6" t="s">
        <v>18</v>
      </c>
      <c r="D448" s="6" t="s">
        <v>743</v>
      </c>
      <c r="E448" s="64" t="s">
        <v>22</v>
      </c>
      <c r="F448" s="81">
        <v>1232</v>
      </c>
    </row>
    <row r="449" spans="1:6" s="17" customFormat="1" ht="20.25" x14ac:dyDescent="0.3">
      <c r="A449" s="43" t="s">
        <v>736</v>
      </c>
      <c r="B449" s="61" t="s">
        <v>44</v>
      </c>
      <c r="C449" s="5" t="s">
        <v>18</v>
      </c>
      <c r="D449" s="5" t="s">
        <v>734</v>
      </c>
      <c r="E449" s="62"/>
      <c r="F449" s="82">
        <f t="shared" ref="F449" si="154">F450</f>
        <v>6420</v>
      </c>
    </row>
    <row r="450" spans="1:6" s="17" customFormat="1" ht="20.25" x14ac:dyDescent="0.3">
      <c r="A450" s="43" t="s">
        <v>737</v>
      </c>
      <c r="B450" s="63" t="s">
        <v>44</v>
      </c>
      <c r="C450" s="6" t="s">
        <v>18</v>
      </c>
      <c r="D450" s="5" t="s">
        <v>735</v>
      </c>
      <c r="E450" s="64"/>
      <c r="F450" s="81">
        <f>F451</f>
        <v>6420</v>
      </c>
    </row>
    <row r="451" spans="1:6" s="17" customFormat="1" ht="37.5" x14ac:dyDescent="0.3">
      <c r="A451" s="37" t="s">
        <v>21</v>
      </c>
      <c r="B451" s="63" t="s">
        <v>44</v>
      </c>
      <c r="C451" s="6" t="s">
        <v>18</v>
      </c>
      <c r="D451" s="6" t="s">
        <v>735</v>
      </c>
      <c r="E451" s="64" t="s">
        <v>22</v>
      </c>
      <c r="F451" s="81">
        <v>6420</v>
      </c>
    </row>
    <row r="452" spans="1:6" s="8" customFormat="1" ht="20.25" x14ac:dyDescent="0.3">
      <c r="A452" s="36" t="s">
        <v>159</v>
      </c>
      <c r="B452" s="63" t="s">
        <v>44</v>
      </c>
      <c r="C452" s="6" t="s">
        <v>44</v>
      </c>
      <c r="D452" s="6"/>
      <c r="E452" s="64"/>
      <c r="F452" s="82">
        <f>+F453</f>
        <v>35649.699999999997</v>
      </c>
    </row>
    <row r="453" spans="1:6" s="8" customFormat="1" ht="37.5" x14ac:dyDescent="0.3">
      <c r="A453" s="34" t="s">
        <v>538</v>
      </c>
      <c r="B453" s="63" t="s">
        <v>44</v>
      </c>
      <c r="C453" s="6" t="s">
        <v>44</v>
      </c>
      <c r="D453" s="6" t="s">
        <v>138</v>
      </c>
      <c r="E453" s="64"/>
      <c r="F453" s="82">
        <f t="shared" ref="F453:F454" si="155">+F454</f>
        <v>35649.699999999997</v>
      </c>
    </row>
    <row r="454" spans="1:6" s="8" customFormat="1" ht="20.25" x14ac:dyDescent="0.3">
      <c r="A454" s="34" t="s">
        <v>328</v>
      </c>
      <c r="B454" s="63" t="s">
        <v>44</v>
      </c>
      <c r="C454" s="6" t="s">
        <v>44</v>
      </c>
      <c r="D454" s="6" t="s">
        <v>140</v>
      </c>
      <c r="E454" s="64"/>
      <c r="F454" s="82">
        <f t="shared" si="155"/>
        <v>35649.699999999997</v>
      </c>
    </row>
    <row r="455" spans="1:6" s="8" customFormat="1" ht="37.5" x14ac:dyDescent="0.3">
      <c r="A455" s="34" t="s">
        <v>14</v>
      </c>
      <c r="B455" s="63" t="s">
        <v>44</v>
      </c>
      <c r="C455" s="6" t="s">
        <v>44</v>
      </c>
      <c r="D455" s="6" t="s">
        <v>537</v>
      </c>
      <c r="E455" s="64"/>
      <c r="F455" s="82">
        <f t="shared" ref="F455" si="156">F456+F458+F461+F463</f>
        <v>35649.699999999997</v>
      </c>
    </row>
    <row r="456" spans="1:6" ht="20.25" x14ac:dyDescent="0.3">
      <c r="A456" s="34" t="s">
        <v>295</v>
      </c>
      <c r="B456" s="61" t="s">
        <v>44</v>
      </c>
      <c r="C456" s="5" t="s">
        <v>44</v>
      </c>
      <c r="D456" s="20" t="s">
        <v>541</v>
      </c>
      <c r="E456" s="62"/>
      <c r="F456" s="81">
        <f t="shared" ref="F456" si="157">F457</f>
        <v>954.6</v>
      </c>
    </row>
    <row r="457" spans="1:6" ht="20.25" x14ac:dyDescent="0.3">
      <c r="A457" s="42" t="s">
        <v>175</v>
      </c>
      <c r="B457" s="61" t="s">
        <v>44</v>
      </c>
      <c r="C457" s="5" t="s">
        <v>44</v>
      </c>
      <c r="D457" s="20" t="s">
        <v>541</v>
      </c>
      <c r="E457" s="62" t="s">
        <v>12</v>
      </c>
      <c r="F457" s="81">
        <v>954.6</v>
      </c>
    </row>
    <row r="458" spans="1:6" s="8" customFormat="1" ht="37.5" x14ac:dyDescent="0.3">
      <c r="A458" s="34" t="s">
        <v>301</v>
      </c>
      <c r="B458" s="63" t="s">
        <v>44</v>
      </c>
      <c r="C458" s="6" t="s">
        <v>44</v>
      </c>
      <c r="D458" s="6" t="s">
        <v>542</v>
      </c>
      <c r="E458" s="64"/>
      <c r="F458" s="82">
        <f t="shared" ref="F458" si="158">+F459+F460</f>
        <v>23505.1</v>
      </c>
    </row>
    <row r="459" spans="1:6" ht="21.75" customHeight="1" x14ac:dyDescent="0.3">
      <c r="A459" s="35" t="s">
        <v>35</v>
      </c>
      <c r="B459" s="63" t="s">
        <v>44</v>
      </c>
      <c r="C459" s="6" t="s">
        <v>44</v>
      </c>
      <c r="D459" s="6" t="s">
        <v>542</v>
      </c>
      <c r="E459" s="64" t="s">
        <v>36</v>
      </c>
      <c r="F459" s="81">
        <v>21886.3</v>
      </c>
    </row>
    <row r="460" spans="1:6" ht="37.5" x14ac:dyDescent="0.3">
      <c r="A460" s="40" t="s">
        <v>21</v>
      </c>
      <c r="B460" s="63" t="s">
        <v>44</v>
      </c>
      <c r="C460" s="6" t="s">
        <v>44</v>
      </c>
      <c r="D460" s="6" t="s">
        <v>542</v>
      </c>
      <c r="E460" s="64" t="s">
        <v>22</v>
      </c>
      <c r="F460" s="81">
        <v>1618.8</v>
      </c>
    </row>
    <row r="461" spans="1:6" s="8" customFormat="1" ht="24" customHeight="1" x14ac:dyDescent="0.3">
      <c r="A461" s="33" t="s">
        <v>16</v>
      </c>
      <c r="B461" s="63" t="s">
        <v>44</v>
      </c>
      <c r="C461" s="6" t="s">
        <v>44</v>
      </c>
      <c r="D461" s="6" t="s">
        <v>540</v>
      </c>
      <c r="E461" s="64"/>
      <c r="F461" s="82">
        <f t="shared" ref="F461" si="159">+F462</f>
        <v>10578.6</v>
      </c>
    </row>
    <row r="462" spans="1:6" ht="25.5" customHeight="1" x14ac:dyDescent="0.3">
      <c r="A462" s="35" t="s">
        <v>35</v>
      </c>
      <c r="B462" s="63" t="s">
        <v>44</v>
      </c>
      <c r="C462" s="6" t="s">
        <v>44</v>
      </c>
      <c r="D462" s="6" t="s">
        <v>540</v>
      </c>
      <c r="E462" s="64" t="s">
        <v>36</v>
      </c>
      <c r="F462" s="81">
        <v>10578.6</v>
      </c>
    </row>
    <row r="463" spans="1:6" ht="37.5" x14ac:dyDescent="0.3">
      <c r="A463" s="37" t="s">
        <v>42</v>
      </c>
      <c r="B463" s="63" t="s">
        <v>44</v>
      </c>
      <c r="C463" s="6" t="s">
        <v>44</v>
      </c>
      <c r="D463" s="6" t="s">
        <v>543</v>
      </c>
      <c r="E463" s="64"/>
      <c r="F463" s="82">
        <f t="shared" ref="F463" si="160">+F464+F465</f>
        <v>611.4</v>
      </c>
    </row>
    <row r="464" spans="1:6" ht="20.25" x14ac:dyDescent="0.3">
      <c r="A464" s="35" t="s">
        <v>35</v>
      </c>
      <c r="B464" s="63" t="s">
        <v>44</v>
      </c>
      <c r="C464" s="6" t="s">
        <v>44</v>
      </c>
      <c r="D464" s="6" t="s">
        <v>543</v>
      </c>
      <c r="E464" s="64" t="s">
        <v>36</v>
      </c>
      <c r="F464" s="81">
        <v>476.4</v>
      </c>
    </row>
    <row r="465" spans="1:6" ht="37.5" x14ac:dyDescent="0.3">
      <c r="A465" s="37" t="s">
        <v>21</v>
      </c>
      <c r="B465" s="63" t="s">
        <v>44</v>
      </c>
      <c r="C465" s="6" t="s">
        <v>44</v>
      </c>
      <c r="D465" s="6" t="s">
        <v>543</v>
      </c>
      <c r="E465" s="64" t="s">
        <v>22</v>
      </c>
      <c r="F465" s="81">
        <v>135</v>
      </c>
    </row>
    <row r="466" spans="1:6" s="8" customFormat="1" ht="29.25" customHeight="1" x14ac:dyDescent="0.3">
      <c r="A466" s="32" t="s">
        <v>160</v>
      </c>
      <c r="B466" s="59" t="s">
        <v>47</v>
      </c>
      <c r="C466" s="10" t="s">
        <v>0</v>
      </c>
      <c r="D466" s="10"/>
      <c r="E466" s="60"/>
      <c r="F466" s="83">
        <f>+F467+F484+F490</f>
        <v>10827.4</v>
      </c>
    </row>
    <row r="467" spans="1:6" s="8" customFormat="1" ht="20.25" x14ac:dyDescent="0.3">
      <c r="A467" s="33" t="s">
        <v>711</v>
      </c>
      <c r="B467" s="61" t="s">
        <v>47</v>
      </c>
      <c r="C467" s="5" t="s">
        <v>1</v>
      </c>
      <c r="D467" s="6"/>
      <c r="E467" s="62"/>
      <c r="F467" s="81">
        <f>F468+F479</f>
        <v>10325.6</v>
      </c>
    </row>
    <row r="468" spans="1:6" ht="37.5" x14ac:dyDescent="0.3">
      <c r="A468" s="34" t="s">
        <v>538</v>
      </c>
      <c r="B468" s="61" t="s">
        <v>47</v>
      </c>
      <c r="C468" s="5" t="s">
        <v>1</v>
      </c>
      <c r="D468" s="5" t="s">
        <v>138</v>
      </c>
      <c r="E468" s="62"/>
      <c r="F468" s="81">
        <f>F469+F475</f>
        <v>10324.800000000001</v>
      </c>
    </row>
    <row r="469" spans="1:6" ht="20.25" x14ac:dyDescent="0.3">
      <c r="A469" s="34" t="s">
        <v>442</v>
      </c>
      <c r="B469" s="61" t="s">
        <v>47</v>
      </c>
      <c r="C469" s="5" t="s">
        <v>1</v>
      </c>
      <c r="D469" s="5" t="s">
        <v>149</v>
      </c>
      <c r="E469" s="62"/>
      <c r="F469" s="81">
        <f t="shared" ref="F469:F477" si="161">F470</f>
        <v>10304.800000000001</v>
      </c>
    </row>
    <row r="470" spans="1:6" ht="20.25" x14ac:dyDescent="0.3">
      <c r="A470" s="34" t="s">
        <v>119</v>
      </c>
      <c r="B470" s="61" t="s">
        <v>47</v>
      </c>
      <c r="C470" s="5" t="s">
        <v>1</v>
      </c>
      <c r="D470" s="5" t="s">
        <v>150</v>
      </c>
      <c r="E470" s="62"/>
      <c r="F470" s="81">
        <f>F471+F474</f>
        <v>10304.800000000001</v>
      </c>
    </row>
    <row r="471" spans="1:6" ht="37.5" x14ac:dyDescent="0.3">
      <c r="A471" s="34" t="s">
        <v>745</v>
      </c>
      <c r="B471" s="61" t="s">
        <v>47</v>
      </c>
      <c r="C471" s="5" t="s">
        <v>1</v>
      </c>
      <c r="D471" s="5" t="s">
        <v>726</v>
      </c>
      <c r="E471" s="62" t="s">
        <v>20</v>
      </c>
      <c r="F471" s="81">
        <f t="shared" si="161"/>
        <v>9000.6</v>
      </c>
    </row>
    <row r="472" spans="1:6" ht="37.5" x14ac:dyDescent="0.3">
      <c r="A472" s="37" t="s">
        <v>21</v>
      </c>
      <c r="B472" s="63" t="s">
        <v>47</v>
      </c>
      <c r="C472" s="6" t="s">
        <v>1</v>
      </c>
      <c r="D472" s="6" t="s">
        <v>726</v>
      </c>
      <c r="E472" s="64" t="s">
        <v>22</v>
      </c>
      <c r="F472" s="81">
        <v>9000.6</v>
      </c>
    </row>
    <row r="473" spans="1:6" ht="56.25" x14ac:dyDescent="0.3">
      <c r="A473" s="34" t="s">
        <v>754</v>
      </c>
      <c r="B473" s="61" t="s">
        <v>47</v>
      </c>
      <c r="C473" s="5" t="s">
        <v>1</v>
      </c>
      <c r="D473" s="5" t="s">
        <v>753</v>
      </c>
      <c r="E473" s="62" t="s">
        <v>20</v>
      </c>
      <c r="F473" s="81">
        <f t="shared" si="161"/>
        <v>1304.2</v>
      </c>
    </row>
    <row r="474" spans="1:6" ht="37.5" x14ac:dyDescent="0.3">
      <c r="A474" s="37" t="s">
        <v>21</v>
      </c>
      <c r="B474" s="63" t="s">
        <v>47</v>
      </c>
      <c r="C474" s="6" t="s">
        <v>1</v>
      </c>
      <c r="D474" s="6" t="s">
        <v>753</v>
      </c>
      <c r="E474" s="64" t="s">
        <v>22</v>
      </c>
      <c r="F474" s="81">
        <v>1304.2</v>
      </c>
    </row>
    <row r="475" spans="1:6" ht="20.25" x14ac:dyDescent="0.3">
      <c r="A475" s="34" t="s">
        <v>328</v>
      </c>
      <c r="B475" s="61" t="s">
        <v>47</v>
      </c>
      <c r="C475" s="5" t="s">
        <v>1</v>
      </c>
      <c r="D475" s="5" t="s">
        <v>140</v>
      </c>
      <c r="E475" s="62"/>
      <c r="F475" s="81">
        <f t="shared" si="161"/>
        <v>20</v>
      </c>
    </row>
    <row r="476" spans="1:6" ht="37.5" x14ac:dyDescent="0.3">
      <c r="A476" s="34" t="s">
        <v>657</v>
      </c>
      <c r="B476" s="61" t="s">
        <v>47</v>
      </c>
      <c r="C476" s="5" t="s">
        <v>1</v>
      </c>
      <c r="D476" s="5" t="s">
        <v>531</v>
      </c>
      <c r="E476" s="62"/>
      <c r="F476" s="81">
        <f t="shared" si="161"/>
        <v>20</v>
      </c>
    </row>
    <row r="477" spans="1:6" ht="37.5" x14ac:dyDescent="0.3">
      <c r="A477" s="34" t="s">
        <v>742</v>
      </c>
      <c r="B477" s="61" t="s">
        <v>47</v>
      </c>
      <c r="C477" s="5" t="s">
        <v>1</v>
      </c>
      <c r="D477" s="5" t="s">
        <v>741</v>
      </c>
      <c r="E477" s="62" t="s">
        <v>20</v>
      </c>
      <c r="F477" s="81">
        <f t="shared" si="161"/>
        <v>20</v>
      </c>
    </row>
    <row r="478" spans="1:6" ht="37.5" x14ac:dyDescent="0.3">
      <c r="A478" s="37" t="s">
        <v>21</v>
      </c>
      <c r="B478" s="63" t="s">
        <v>47</v>
      </c>
      <c r="C478" s="6" t="s">
        <v>1</v>
      </c>
      <c r="D478" s="6" t="s">
        <v>741</v>
      </c>
      <c r="E478" s="64" t="s">
        <v>22</v>
      </c>
      <c r="F478" s="81">
        <v>20</v>
      </c>
    </row>
    <row r="479" spans="1:6" ht="42.75" customHeight="1" x14ac:dyDescent="0.3">
      <c r="A479" s="34" t="s">
        <v>577</v>
      </c>
      <c r="B479" s="61" t="s">
        <v>47</v>
      </c>
      <c r="C479" s="5" t="s">
        <v>1</v>
      </c>
      <c r="D479" s="5" t="s">
        <v>71</v>
      </c>
      <c r="E479" s="62"/>
      <c r="F479" s="81">
        <f t="shared" ref="F479:F482" si="162">F480</f>
        <v>0.8</v>
      </c>
    </row>
    <row r="480" spans="1:6" ht="20.25" x14ac:dyDescent="0.3">
      <c r="A480" s="34" t="s">
        <v>328</v>
      </c>
      <c r="B480" s="61" t="s">
        <v>47</v>
      </c>
      <c r="C480" s="5" t="s">
        <v>1</v>
      </c>
      <c r="D480" s="5" t="s">
        <v>578</v>
      </c>
      <c r="E480" s="62"/>
      <c r="F480" s="81">
        <f t="shared" si="162"/>
        <v>0.8</v>
      </c>
    </row>
    <row r="481" spans="1:6" ht="20.25" x14ac:dyDescent="0.3">
      <c r="A481" s="34" t="s">
        <v>73</v>
      </c>
      <c r="B481" s="61" t="s">
        <v>47</v>
      </c>
      <c r="C481" s="5" t="s">
        <v>1</v>
      </c>
      <c r="D481" s="5" t="s">
        <v>579</v>
      </c>
      <c r="E481" s="62"/>
      <c r="F481" s="81">
        <f t="shared" si="162"/>
        <v>0.8</v>
      </c>
    </row>
    <row r="482" spans="1:6" ht="20.25" x14ac:dyDescent="0.3">
      <c r="A482" s="34" t="s">
        <v>712</v>
      </c>
      <c r="B482" s="61" t="s">
        <v>47</v>
      </c>
      <c r="C482" s="5" t="s">
        <v>1</v>
      </c>
      <c r="D482" s="5" t="s">
        <v>589</v>
      </c>
      <c r="E482" s="62" t="s">
        <v>20</v>
      </c>
      <c r="F482" s="81">
        <f t="shared" si="162"/>
        <v>0.8</v>
      </c>
    </row>
    <row r="483" spans="1:6" ht="20.25" x14ac:dyDescent="0.3">
      <c r="A483" s="36" t="s">
        <v>23</v>
      </c>
      <c r="B483" s="63" t="s">
        <v>47</v>
      </c>
      <c r="C483" s="6" t="s">
        <v>1</v>
      </c>
      <c r="D483" s="6" t="s">
        <v>589</v>
      </c>
      <c r="E483" s="64" t="s">
        <v>24</v>
      </c>
      <c r="F483" s="81">
        <v>0.8</v>
      </c>
    </row>
    <row r="484" spans="1:6" s="8" customFormat="1" ht="20.25" x14ac:dyDescent="0.3">
      <c r="A484" s="33" t="s">
        <v>161</v>
      </c>
      <c r="B484" s="61" t="s">
        <v>47</v>
      </c>
      <c r="C484" s="5" t="s">
        <v>18</v>
      </c>
      <c r="D484" s="6"/>
      <c r="E484" s="62"/>
      <c r="F484" s="81">
        <f t="shared" ref="F484:F494" si="163">F485</f>
        <v>1.8</v>
      </c>
    </row>
    <row r="485" spans="1:6" ht="37.5" x14ac:dyDescent="0.3">
      <c r="A485" s="34" t="s">
        <v>544</v>
      </c>
      <c r="B485" s="61" t="s">
        <v>47</v>
      </c>
      <c r="C485" s="5" t="s">
        <v>18</v>
      </c>
      <c r="D485" s="5" t="s">
        <v>101</v>
      </c>
      <c r="E485" s="62"/>
      <c r="F485" s="81">
        <f t="shared" si="163"/>
        <v>1.8</v>
      </c>
    </row>
    <row r="486" spans="1:6" ht="20.25" x14ac:dyDescent="0.3">
      <c r="A486" s="34" t="s">
        <v>328</v>
      </c>
      <c r="B486" s="61" t="s">
        <v>47</v>
      </c>
      <c r="C486" s="5" t="s">
        <v>18</v>
      </c>
      <c r="D486" s="5" t="s">
        <v>556</v>
      </c>
      <c r="E486" s="62"/>
      <c r="F486" s="81">
        <f t="shared" si="163"/>
        <v>1.8</v>
      </c>
    </row>
    <row r="487" spans="1:6" ht="20.25" x14ac:dyDescent="0.3">
      <c r="A487" s="34" t="s">
        <v>102</v>
      </c>
      <c r="B487" s="61" t="s">
        <v>47</v>
      </c>
      <c r="C487" s="5" t="s">
        <v>18</v>
      </c>
      <c r="D487" s="5" t="s">
        <v>557</v>
      </c>
      <c r="E487" s="62"/>
      <c r="F487" s="81">
        <f t="shared" si="163"/>
        <v>1.8</v>
      </c>
    </row>
    <row r="488" spans="1:6" ht="56.25" x14ac:dyDescent="0.3">
      <c r="A488" s="34" t="s">
        <v>162</v>
      </c>
      <c r="B488" s="61" t="s">
        <v>47</v>
      </c>
      <c r="C488" s="5" t="s">
        <v>18</v>
      </c>
      <c r="D488" s="5" t="s">
        <v>558</v>
      </c>
      <c r="E488" s="62" t="s">
        <v>20</v>
      </c>
      <c r="F488" s="81">
        <f t="shared" si="163"/>
        <v>1.8</v>
      </c>
    </row>
    <row r="489" spans="1:6" ht="37.5" x14ac:dyDescent="0.3">
      <c r="A489" s="36" t="s">
        <v>21</v>
      </c>
      <c r="B489" s="63" t="s">
        <v>47</v>
      </c>
      <c r="C489" s="6" t="s">
        <v>18</v>
      </c>
      <c r="D489" s="6" t="s">
        <v>558</v>
      </c>
      <c r="E489" s="64" t="s">
        <v>22</v>
      </c>
      <c r="F489" s="81">
        <v>1.8</v>
      </c>
    </row>
    <row r="490" spans="1:6" s="8" customFormat="1" ht="20.25" x14ac:dyDescent="0.3">
      <c r="A490" s="33" t="s">
        <v>640</v>
      </c>
      <c r="B490" s="61" t="s">
        <v>47</v>
      </c>
      <c r="C490" s="5" t="s">
        <v>44</v>
      </c>
      <c r="D490" s="6"/>
      <c r="E490" s="62"/>
      <c r="F490" s="81">
        <f t="shared" si="163"/>
        <v>500</v>
      </c>
    </row>
    <row r="491" spans="1:6" ht="37.5" x14ac:dyDescent="0.3">
      <c r="A491" s="34" t="s">
        <v>538</v>
      </c>
      <c r="B491" s="61" t="s">
        <v>47</v>
      </c>
      <c r="C491" s="5" t="s">
        <v>44</v>
      </c>
      <c r="D491" s="6" t="s">
        <v>138</v>
      </c>
      <c r="E491" s="62"/>
      <c r="F491" s="81">
        <f t="shared" si="163"/>
        <v>500</v>
      </c>
    </row>
    <row r="492" spans="1:6" ht="20.25" x14ac:dyDescent="0.3">
      <c r="A492" s="34" t="s">
        <v>328</v>
      </c>
      <c r="B492" s="61" t="s">
        <v>47</v>
      </c>
      <c r="C492" s="5" t="s">
        <v>44</v>
      </c>
      <c r="D492" s="6" t="s">
        <v>140</v>
      </c>
      <c r="E492" s="62"/>
      <c r="F492" s="81">
        <f t="shared" si="163"/>
        <v>500</v>
      </c>
    </row>
    <row r="493" spans="1:6" ht="37.5" x14ac:dyDescent="0.3">
      <c r="A493" s="34" t="s">
        <v>657</v>
      </c>
      <c r="B493" s="61" t="s">
        <v>47</v>
      </c>
      <c r="C493" s="5" t="s">
        <v>44</v>
      </c>
      <c r="D493" s="5" t="s">
        <v>531</v>
      </c>
      <c r="E493" s="62"/>
      <c r="F493" s="81">
        <f t="shared" si="163"/>
        <v>500</v>
      </c>
    </row>
    <row r="494" spans="1:6" ht="20.25" x14ac:dyDescent="0.3">
      <c r="A494" s="34" t="s">
        <v>642</v>
      </c>
      <c r="B494" s="61" t="s">
        <v>47</v>
      </c>
      <c r="C494" s="5" t="s">
        <v>44</v>
      </c>
      <c r="D494" s="5" t="s">
        <v>641</v>
      </c>
      <c r="E494" s="62" t="s">
        <v>20</v>
      </c>
      <c r="F494" s="81">
        <f t="shared" si="163"/>
        <v>500</v>
      </c>
    </row>
    <row r="495" spans="1:6" ht="37.5" x14ac:dyDescent="0.3">
      <c r="A495" s="36" t="s">
        <v>21</v>
      </c>
      <c r="B495" s="63" t="s">
        <v>47</v>
      </c>
      <c r="C495" s="6" t="s">
        <v>44</v>
      </c>
      <c r="D495" s="6" t="s">
        <v>641</v>
      </c>
      <c r="E495" s="64" t="s">
        <v>22</v>
      </c>
      <c r="F495" s="81">
        <v>500</v>
      </c>
    </row>
    <row r="496" spans="1:6" s="8" customFormat="1" ht="26.25" customHeight="1" x14ac:dyDescent="0.3">
      <c r="A496" s="32" t="s">
        <v>163</v>
      </c>
      <c r="B496" s="59" t="s">
        <v>164</v>
      </c>
      <c r="C496" s="10" t="s">
        <v>0</v>
      </c>
      <c r="D496" s="10"/>
      <c r="E496" s="60"/>
      <c r="F496" s="83">
        <f>+F497+F532+F669+F720+F618</f>
        <v>2211973</v>
      </c>
    </row>
    <row r="497" spans="1:6" s="8" customFormat="1" ht="20.25" x14ac:dyDescent="0.3">
      <c r="A497" s="33" t="s">
        <v>165</v>
      </c>
      <c r="B497" s="61" t="s">
        <v>164</v>
      </c>
      <c r="C497" s="5" t="s">
        <v>11</v>
      </c>
      <c r="D497" s="5"/>
      <c r="E497" s="62"/>
      <c r="F497" s="81">
        <f>+F498+F526</f>
        <v>730545.29999999993</v>
      </c>
    </row>
    <row r="498" spans="1:6" ht="37.5" x14ac:dyDescent="0.3">
      <c r="A498" s="34" t="s">
        <v>413</v>
      </c>
      <c r="B498" s="61" t="s">
        <v>164</v>
      </c>
      <c r="C498" s="5" t="s">
        <v>11</v>
      </c>
      <c r="D498" s="5" t="s">
        <v>166</v>
      </c>
      <c r="E498" s="62"/>
      <c r="F498" s="81">
        <f>F499+F508+F515</f>
        <v>573179.79999999993</v>
      </c>
    </row>
    <row r="499" spans="1:6" ht="20.25" x14ac:dyDescent="0.3">
      <c r="A499" s="38" t="s">
        <v>442</v>
      </c>
      <c r="B499" s="61" t="s">
        <v>164</v>
      </c>
      <c r="C499" s="5" t="s">
        <v>11</v>
      </c>
      <c r="D499" s="20" t="s">
        <v>167</v>
      </c>
      <c r="E499" s="62"/>
      <c r="F499" s="81">
        <f t="shared" ref="F499" si="164">F500+F505</f>
        <v>3514.3</v>
      </c>
    </row>
    <row r="500" spans="1:6" ht="20.25" x14ac:dyDescent="0.3">
      <c r="A500" s="34" t="s">
        <v>13</v>
      </c>
      <c r="B500" s="61" t="s">
        <v>164</v>
      </c>
      <c r="C500" s="5" t="s">
        <v>11</v>
      </c>
      <c r="D500" s="20" t="s">
        <v>170</v>
      </c>
      <c r="E500" s="62"/>
      <c r="F500" s="81">
        <f t="shared" ref="F500" si="165">F501+F503</f>
        <v>2106.3000000000002</v>
      </c>
    </row>
    <row r="501" spans="1:6" ht="27.75" customHeight="1" x14ac:dyDescent="0.3">
      <c r="A501" s="40" t="s">
        <v>414</v>
      </c>
      <c r="B501" s="61" t="s">
        <v>164</v>
      </c>
      <c r="C501" s="5" t="s">
        <v>11</v>
      </c>
      <c r="D501" s="20" t="s">
        <v>172</v>
      </c>
      <c r="E501" s="62"/>
      <c r="F501" s="81">
        <f t="shared" ref="F501" si="166">+F502</f>
        <v>200</v>
      </c>
    </row>
    <row r="502" spans="1:6" ht="20.25" x14ac:dyDescent="0.3">
      <c r="A502" s="42" t="s">
        <v>175</v>
      </c>
      <c r="B502" s="61" t="s">
        <v>164</v>
      </c>
      <c r="C502" s="5" t="s">
        <v>11</v>
      </c>
      <c r="D502" s="20" t="s">
        <v>172</v>
      </c>
      <c r="E502" s="62" t="s">
        <v>12</v>
      </c>
      <c r="F502" s="81">
        <v>200</v>
      </c>
    </row>
    <row r="503" spans="1:6" ht="56.25" x14ac:dyDescent="0.3">
      <c r="A503" s="34" t="s">
        <v>415</v>
      </c>
      <c r="B503" s="61" t="s">
        <v>164</v>
      </c>
      <c r="C503" s="5" t="s">
        <v>11</v>
      </c>
      <c r="D503" s="20" t="s">
        <v>296</v>
      </c>
      <c r="E503" s="62"/>
      <c r="F503" s="81">
        <f t="shared" ref="F503" si="167">+F504</f>
        <v>1906.3000000000002</v>
      </c>
    </row>
    <row r="504" spans="1:6" ht="20.25" x14ac:dyDescent="0.3">
      <c r="A504" s="42" t="s">
        <v>175</v>
      </c>
      <c r="B504" s="63" t="s">
        <v>164</v>
      </c>
      <c r="C504" s="6" t="s">
        <v>11</v>
      </c>
      <c r="D504" s="20" t="s">
        <v>296</v>
      </c>
      <c r="E504" s="62" t="s">
        <v>12</v>
      </c>
      <c r="F504" s="81">
        <v>1906.3000000000002</v>
      </c>
    </row>
    <row r="505" spans="1:6" ht="20.25" x14ac:dyDescent="0.3">
      <c r="A505" s="34" t="s">
        <v>17</v>
      </c>
      <c r="B505" s="61" t="s">
        <v>164</v>
      </c>
      <c r="C505" s="5" t="s">
        <v>11</v>
      </c>
      <c r="D505" s="20" t="s">
        <v>174</v>
      </c>
      <c r="E505" s="62"/>
      <c r="F505" s="81">
        <f t="shared" ref="F505" si="168">F506</f>
        <v>1408</v>
      </c>
    </row>
    <row r="506" spans="1:6" ht="37.5" x14ac:dyDescent="0.3">
      <c r="A506" s="51" t="s">
        <v>416</v>
      </c>
      <c r="B506" s="61" t="s">
        <v>164</v>
      </c>
      <c r="C506" s="5" t="s">
        <v>11</v>
      </c>
      <c r="D506" s="20" t="s">
        <v>176</v>
      </c>
      <c r="E506" s="62"/>
      <c r="F506" s="81">
        <f t="shared" ref="F506" si="169">+F507</f>
        <v>1408</v>
      </c>
    </row>
    <row r="507" spans="1:6" ht="20.25" x14ac:dyDescent="0.3">
      <c r="A507" s="42" t="s">
        <v>175</v>
      </c>
      <c r="B507" s="61" t="s">
        <v>164</v>
      </c>
      <c r="C507" s="5" t="s">
        <v>11</v>
      </c>
      <c r="D507" s="20" t="s">
        <v>176</v>
      </c>
      <c r="E507" s="62" t="s">
        <v>12</v>
      </c>
      <c r="F507" s="81">
        <v>1408</v>
      </c>
    </row>
    <row r="508" spans="1:6" ht="20.25" x14ac:dyDescent="0.3">
      <c r="A508" s="34" t="s">
        <v>357</v>
      </c>
      <c r="B508" s="61" t="s">
        <v>164</v>
      </c>
      <c r="C508" s="5" t="s">
        <v>11</v>
      </c>
      <c r="D508" s="20" t="s">
        <v>179</v>
      </c>
      <c r="E508" s="62"/>
      <c r="F508" s="81">
        <f>+F509+F512</f>
        <v>6662.8</v>
      </c>
    </row>
    <row r="509" spans="1:6" ht="20.25" x14ac:dyDescent="0.3">
      <c r="A509" s="34" t="s">
        <v>13</v>
      </c>
      <c r="B509" s="61" t="s">
        <v>164</v>
      </c>
      <c r="C509" s="5" t="s">
        <v>11</v>
      </c>
      <c r="D509" s="20" t="s">
        <v>182</v>
      </c>
      <c r="E509" s="62"/>
      <c r="F509" s="81">
        <f t="shared" ref="F509" si="170">SUM(F510)</f>
        <v>836</v>
      </c>
    </row>
    <row r="510" spans="1:6" ht="20.25" x14ac:dyDescent="0.3">
      <c r="A510" s="34" t="s">
        <v>171</v>
      </c>
      <c r="B510" s="61" t="s">
        <v>164</v>
      </c>
      <c r="C510" s="5" t="s">
        <v>11</v>
      </c>
      <c r="D510" s="20" t="s">
        <v>183</v>
      </c>
      <c r="E510" s="62"/>
      <c r="F510" s="81">
        <f t="shared" ref="F510" si="171">SUM(F511)</f>
        <v>836</v>
      </c>
    </row>
    <row r="511" spans="1:6" ht="20.25" x14ac:dyDescent="0.3">
      <c r="A511" s="42" t="s">
        <v>175</v>
      </c>
      <c r="B511" s="61" t="s">
        <v>164</v>
      </c>
      <c r="C511" s="5" t="s">
        <v>11</v>
      </c>
      <c r="D511" s="20" t="s">
        <v>183</v>
      </c>
      <c r="E511" s="62" t="s">
        <v>12</v>
      </c>
      <c r="F511" s="81">
        <v>836</v>
      </c>
    </row>
    <row r="512" spans="1:6" ht="20.25" x14ac:dyDescent="0.3">
      <c r="A512" s="42" t="s">
        <v>99</v>
      </c>
      <c r="B512" s="61" t="s">
        <v>164</v>
      </c>
      <c r="C512" s="5" t="s">
        <v>11</v>
      </c>
      <c r="D512" s="20" t="s">
        <v>184</v>
      </c>
      <c r="E512" s="62"/>
      <c r="F512" s="81">
        <f t="shared" ref="F512" si="172">+F513</f>
        <v>5826.8</v>
      </c>
    </row>
    <row r="513" spans="1:6" ht="20.25" x14ac:dyDescent="0.3">
      <c r="A513" s="42" t="s">
        <v>418</v>
      </c>
      <c r="B513" s="61" t="s">
        <v>164</v>
      </c>
      <c r="C513" s="5" t="s">
        <v>11</v>
      </c>
      <c r="D513" s="20" t="s">
        <v>185</v>
      </c>
      <c r="E513" s="62"/>
      <c r="F513" s="81">
        <f t="shared" ref="F513" si="173">SUM(F514)</f>
        <v>5826.8</v>
      </c>
    </row>
    <row r="514" spans="1:6" ht="20.25" x14ac:dyDescent="0.3">
      <c r="A514" s="42" t="s">
        <v>175</v>
      </c>
      <c r="B514" s="61" t="s">
        <v>164</v>
      </c>
      <c r="C514" s="5" t="s">
        <v>11</v>
      </c>
      <c r="D514" s="20" t="s">
        <v>185</v>
      </c>
      <c r="E514" s="62" t="s">
        <v>12</v>
      </c>
      <c r="F514" s="81">
        <v>5826.8</v>
      </c>
    </row>
    <row r="515" spans="1:6" ht="20.25" x14ac:dyDescent="0.3">
      <c r="A515" s="38" t="s">
        <v>328</v>
      </c>
      <c r="B515" s="61" t="s">
        <v>164</v>
      </c>
      <c r="C515" s="5" t="s">
        <v>11</v>
      </c>
      <c r="D515" s="20" t="s">
        <v>190</v>
      </c>
      <c r="E515" s="62"/>
      <c r="F515" s="81">
        <f t="shared" ref="F515" si="174">F516+F519</f>
        <v>563002.69999999995</v>
      </c>
    </row>
    <row r="516" spans="1:6" ht="20.25" x14ac:dyDescent="0.3">
      <c r="A516" s="34" t="s">
        <v>58</v>
      </c>
      <c r="B516" s="61" t="s">
        <v>164</v>
      </c>
      <c r="C516" s="5" t="s">
        <v>11</v>
      </c>
      <c r="D516" s="20" t="s">
        <v>191</v>
      </c>
      <c r="E516" s="62"/>
      <c r="F516" s="81">
        <f t="shared" ref="F516" si="175">+F517</f>
        <v>44</v>
      </c>
    </row>
    <row r="517" spans="1:6" ht="20.25" x14ac:dyDescent="0.3">
      <c r="A517" s="38" t="s">
        <v>419</v>
      </c>
      <c r="B517" s="61" t="s">
        <v>164</v>
      </c>
      <c r="C517" s="5" t="s">
        <v>11</v>
      </c>
      <c r="D517" s="20" t="s">
        <v>192</v>
      </c>
      <c r="E517" s="62"/>
      <c r="F517" s="81">
        <f t="shared" ref="F517" si="176">SUM(F518)</f>
        <v>44</v>
      </c>
    </row>
    <row r="518" spans="1:6" ht="20.25" x14ac:dyDescent="0.3">
      <c r="A518" s="42" t="s">
        <v>175</v>
      </c>
      <c r="B518" s="61" t="s">
        <v>164</v>
      </c>
      <c r="C518" s="5" t="s">
        <v>11</v>
      </c>
      <c r="D518" s="20" t="s">
        <v>192</v>
      </c>
      <c r="E518" s="62" t="s">
        <v>12</v>
      </c>
      <c r="F518" s="81">
        <v>44</v>
      </c>
    </row>
    <row r="519" spans="1:6" ht="37.5" x14ac:dyDescent="0.3">
      <c r="A519" s="34" t="s">
        <v>14</v>
      </c>
      <c r="B519" s="61" t="s">
        <v>164</v>
      </c>
      <c r="C519" s="5" t="s">
        <v>11</v>
      </c>
      <c r="D519" s="20" t="s">
        <v>193</v>
      </c>
      <c r="E519" s="62"/>
      <c r="F519" s="81">
        <f t="shared" ref="F519" si="177">F520+F522+F524</f>
        <v>562958.69999999995</v>
      </c>
    </row>
    <row r="520" spans="1:6" ht="20.25" x14ac:dyDescent="0.3">
      <c r="A520" s="34" t="s">
        <v>420</v>
      </c>
      <c r="B520" s="61" t="s">
        <v>164</v>
      </c>
      <c r="C520" s="5" t="s">
        <v>11</v>
      </c>
      <c r="D520" s="20" t="s">
        <v>194</v>
      </c>
      <c r="E520" s="62"/>
      <c r="F520" s="81">
        <f t="shared" ref="F520" si="178">SUM(F521)</f>
        <v>96594.9</v>
      </c>
    </row>
    <row r="521" spans="1:6" ht="20.25" x14ac:dyDescent="0.3">
      <c r="A521" s="42" t="s">
        <v>175</v>
      </c>
      <c r="B521" s="61" t="s">
        <v>164</v>
      </c>
      <c r="C521" s="5" t="s">
        <v>11</v>
      </c>
      <c r="D521" s="20" t="s">
        <v>194</v>
      </c>
      <c r="E521" s="62" t="s">
        <v>12</v>
      </c>
      <c r="F521" s="81">
        <v>96594.9</v>
      </c>
    </row>
    <row r="522" spans="1:6" s="17" customFormat="1" ht="24" customHeight="1" x14ac:dyDescent="0.3">
      <c r="A522" s="34" t="s">
        <v>16</v>
      </c>
      <c r="B522" s="61" t="s">
        <v>164</v>
      </c>
      <c r="C522" s="5" t="s">
        <v>11</v>
      </c>
      <c r="D522" s="20" t="s">
        <v>291</v>
      </c>
      <c r="E522" s="65"/>
      <c r="F522" s="81">
        <f t="shared" ref="F522" si="179">+F523</f>
        <v>49964</v>
      </c>
    </row>
    <row r="523" spans="1:6" s="17" customFormat="1" ht="20.25" x14ac:dyDescent="0.3">
      <c r="A523" s="42" t="s">
        <v>175</v>
      </c>
      <c r="B523" s="61" t="s">
        <v>164</v>
      </c>
      <c r="C523" s="5" t="s">
        <v>11</v>
      </c>
      <c r="D523" s="6" t="s">
        <v>291</v>
      </c>
      <c r="E523" s="64" t="s">
        <v>12</v>
      </c>
      <c r="F523" s="81">
        <v>49964</v>
      </c>
    </row>
    <row r="524" spans="1:6" ht="20.25" x14ac:dyDescent="0.3">
      <c r="A524" s="34" t="s">
        <v>421</v>
      </c>
      <c r="B524" s="61" t="s">
        <v>164</v>
      </c>
      <c r="C524" s="5" t="s">
        <v>11</v>
      </c>
      <c r="D524" s="20" t="s">
        <v>422</v>
      </c>
      <c r="E524" s="62"/>
      <c r="F524" s="81">
        <f t="shared" ref="F524" si="180">+F525</f>
        <v>416399.8</v>
      </c>
    </row>
    <row r="525" spans="1:6" ht="20.25" x14ac:dyDescent="0.3">
      <c r="A525" s="42" t="s">
        <v>175</v>
      </c>
      <c r="B525" s="61" t="s">
        <v>164</v>
      </c>
      <c r="C525" s="5" t="s">
        <v>11</v>
      </c>
      <c r="D525" s="20" t="s">
        <v>422</v>
      </c>
      <c r="E525" s="62" t="s">
        <v>12</v>
      </c>
      <c r="F525" s="81">
        <v>416399.8</v>
      </c>
    </row>
    <row r="526" spans="1:6" ht="37.5" x14ac:dyDescent="0.3">
      <c r="A526" s="36" t="s">
        <v>694</v>
      </c>
      <c r="B526" s="61" t="s">
        <v>164</v>
      </c>
      <c r="C526" s="5" t="s">
        <v>11</v>
      </c>
      <c r="D526" s="5" t="s">
        <v>101</v>
      </c>
      <c r="E526" s="62"/>
      <c r="F526" s="81">
        <f t="shared" ref="F526:F528" si="181">F527</f>
        <v>157365.50000000003</v>
      </c>
    </row>
    <row r="527" spans="1:6" ht="20.25" x14ac:dyDescent="0.3">
      <c r="A527" s="34" t="s">
        <v>442</v>
      </c>
      <c r="B527" s="61" t="s">
        <v>164</v>
      </c>
      <c r="C527" s="5" t="s">
        <v>11</v>
      </c>
      <c r="D527" s="5" t="s">
        <v>561</v>
      </c>
      <c r="E527" s="62"/>
      <c r="F527" s="81">
        <f t="shared" si="181"/>
        <v>157365.50000000003</v>
      </c>
    </row>
    <row r="528" spans="1:6" ht="20.25" x14ac:dyDescent="0.3">
      <c r="A528" s="34" t="s">
        <v>119</v>
      </c>
      <c r="B528" s="61" t="s">
        <v>164</v>
      </c>
      <c r="C528" s="5" t="s">
        <v>11</v>
      </c>
      <c r="D528" s="5" t="s">
        <v>575</v>
      </c>
      <c r="E528" s="62"/>
      <c r="F528" s="81">
        <f t="shared" si="181"/>
        <v>157365.50000000003</v>
      </c>
    </row>
    <row r="529" spans="1:6" ht="20.25" x14ac:dyDescent="0.3">
      <c r="A529" s="36" t="s">
        <v>652</v>
      </c>
      <c r="B529" s="61" t="s">
        <v>164</v>
      </c>
      <c r="C529" s="5" t="s">
        <v>11</v>
      </c>
      <c r="D529" s="5" t="s">
        <v>576</v>
      </c>
      <c r="E529" s="62"/>
      <c r="F529" s="81">
        <f>F530+F531</f>
        <v>157365.50000000003</v>
      </c>
    </row>
    <row r="530" spans="1:6" ht="37.5" x14ac:dyDescent="0.3">
      <c r="A530" s="37" t="s">
        <v>21</v>
      </c>
      <c r="B530" s="61" t="s">
        <v>164</v>
      </c>
      <c r="C530" s="5" t="s">
        <v>11</v>
      </c>
      <c r="D530" s="5" t="s">
        <v>576</v>
      </c>
      <c r="E530" s="62" t="s">
        <v>22</v>
      </c>
      <c r="F530" s="81">
        <v>154937.50000000003</v>
      </c>
    </row>
    <row r="531" spans="1:6" ht="20.25" x14ac:dyDescent="0.3">
      <c r="A531" s="42" t="s">
        <v>175</v>
      </c>
      <c r="B531" s="61" t="s">
        <v>164</v>
      </c>
      <c r="C531" s="5" t="s">
        <v>11</v>
      </c>
      <c r="D531" s="5" t="s">
        <v>576</v>
      </c>
      <c r="E531" s="62" t="s">
        <v>12</v>
      </c>
      <c r="F531" s="81">
        <v>2428</v>
      </c>
    </row>
    <row r="532" spans="1:6" s="8" customFormat="1" ht="20.25" x14ac:dyDescent="0.3">
      <c r="A532" s="33" t="s">
        <v>177</v>
      </c>
      <c r="B532" s="61" t="s">
        <v>164</v>
      </c>
      <c r="C532" s="5" t="s">
        <v>1</v>
      </c>
      <c r="D532" s="5"/>
      <c r="E532" s="62"/>
      <c r="F532" s="81">
        <f>+F533+F608+F613</f>
        <v>1191962.2</v>
      </c>
    </row>
    <row r="533" spans="1:6" ht="37.5" x14ac:dyDescent="0.3">
      <c r="A533" s="34" t="s">
        <v>413</v>
      </c>
      <c r="B533" s="61" t="s">
        <v>164</v>
      </c>
      <c r="C533" s="5" t="s">
        <v>1</v>
      </c>
      <c r="D533" s="5" t="s">
        <v>178</v>
      </c>
      <c r="E533" s="62"/>
      <c r="F533" s="81">
        <f>+F534+F578+F593</f>
        <v>1148018.5</v>
      </c>
    </row>
    <row r="534" spans="1:6" ht="20.25" x14ac:dyDescent="0.3">
      <c r="A534" s="34" t="s">
        <v>442</v>
      </c>
      <c r="B534" s="61" t="s">
        <v>164</v>
      </c>
      <c r="C534" s="5" t="s">
        <v>1</v>
      </c>
      <c r="D534" s="20" t="s">
        <v>167</v>
      </c>
      <c r="E534" s="62"/>
      <c r="F534" s="81">
        <f>F535+F538+F550+F555+F560+F571+F547</f>
        <v>361276.3</v>
      </c>
    </row>
    <row r="535" spans="1:6" ht="20.25" x14ac:dyDescent="0.3">
      <c r="A535" s="34" t="s">
        <v>119</v>
      </c>
      <c r="B535" s="61" t="s">
        <v>164</v>
      </c>
      <c r="C535" s="5" t="s">
        <v>1</v>
      </c>
      <c r="D535" s="20" t="s">
        <v>168</v>
      </c>
      <c r="E535" s="62"/>
      <c r="F535" s="81">
        <f t="shared" ref="F535" si="182">F536</f>
        <v>49062.5</v>
      </c>
    </row>
    <row r="536" spans="1:6" ht="37.5" x14ac:dyDescent="0.3">
      <c r="A536" s="34" t="s">
        <v>424</v>
      </c>
      <c r="B536" s="61" t="s">
        <v>164</v>
      </c>
      <c r="C536" s="5" t="s">
        <v>1</v>
      </c>
      <c r="D536" s="7" t="s">
        <v>425</v>
      </c>
      <c r="E536" s="62"/>
      <c r="F536" s="81">
        <f t="shared" ref="F536" si="183">SUM(F537)</f>
        <v>49062.5</v>
      </c>
    </row>
    <row r="537" spans="1:6" ht="37.5" x14ac:dyDescent="0.3">
      <c r="A537" s="37" t="s">
        <v>21</v>
      </c>
      <c r="B537" s="61" t="s">
        <v>164</v>
      </c>
      <c r="C537" s="5" t="s">
        <v>1</v>
      </c>
      <c r="D537" s="20" t="s">
        <v>425</v>
      </c>
      <c r="E537" s="62" t="s">
        <v>22</v>
      </c>
      <c r="F537" s="81">
        <v>49062.5</v>
      </c>
    </row>
    <row r="538" spans="1:6" ht="20.25" x14ac:dyDescent="0.3">
      <c r="A538" s="42" t="s">
        <v>13</v>
      </c>
      <c r="B538" s="61" t="s">
        <v>164</v>
      </c>
      <c r="C538" s="5" t="s">
        <v>1</v>
      </c>
      <c r="D538" s="20" t="s">
        <v>170</v>
      </c>
      <c r="E538" s="62"/>
      <c r="F538" s="81">
        <f>F539+F541+F545+F543</f>
        <v>10015.9</v>
      </c>
    </row>
    <row r="539" spans="1:6" ht="20.25" x14ac:dyDescent="0.3">
      <c r="A539" s="34" t="s">
        <v>316</v>
      </c>
      <c r="B539" s="61" t="s">
        <v>164</v>
      </c>
      <c r="C539" s="5" t="s">
        <v>1</v>
      </c>
      <c r="D539" s="20" t="s">
        <v>426</v>
      </c>
      <c r="E539" s="62"/>
      <c r="F539" s="81">
        <f t="shared" ref="F539" si="184">+F540</f>
        <v>1000.2</v>
      </c>
    </row>
    <row r="540" spans="1:6" ht="20.25" x14ac:dyDescent="0.3">
      <c r="A540" s="42" t="s">
        <v>175</v>
      </c>
      <c r="B540" s="61" t="s">
        <v>164</v>
      </c>
      <c r="C540" s="5" t="s">
        <v>1</v>
      </c>
      <c r="D540" s="20" t="s">
        <v>426</v>
      </c>
      <c r="E540" s="62" t="s">
        <v>12</v>
      </c>
      <c r="F540" s="81">
        <v>1000.2</v>
      </c>
    </row>
    <row r="541" spans="1:6" ht="56.25" x14ac:dyDescent="0.3">
      <c r="A541" s="34" t="s">
        <v>415</v>
      </c>
      <c r="B541" s="61" t="s">
        <v>164</v>
      </c>
      <c r="C541" s="5" t="s">
        <v>1</v>
      </c>
      <c r="D541" s="20" t="s">
        <v>296</v>
      </c>
      <c r="E541" s="62"/>
      <c r="F541" s="81">
        <f t="shared" ref="F541:F545" si="185">+F542</f>
        <v>1187.5</v>
      </c>
    </row>
    <row r="542" spans="1:6" ht="20.25" x14ac:dyDescent="0.3">
      <c r="A542" s="42" t="s">
        <v>175</v>
      </c>
      <c r="B542" s="63" t="s">
        <v>164</v>
      </c>
      <c r="C542" s="6" t="s">
        <v>1</v>
      </c>
      <c r="D542" s="20" t="s">
        <v>296</v>
      </c>
      <c r="E542" s="62" t="s">
        <v>12</v>
      </c>
      <c r="F542" s="81">
        <v>1187.5</v>
      </c>
    </row>
    <row r="543" spans="1:6" ht="37.5" x14ac:dyDescent="0.3">
      <c r="A543" s="34" t="s">
        <v>673</v>
      </c>
      <c r="B543" s="61" t="s">
        <v>164</v>
      </c>
      <c r="C543" s="5" t="s">
        <v>1</v>
      </c>
      <c r="D543" s="20" t="s">
        <v>674</v>
      </c>
      <c r="E543" s="62"/>
      <c r="F543" s="81">
        <f t="shared" si="185"/>
        <v>3061.2</v>
      </c>
    </row>
    <row r="544" spans="1:6" ht="20.25" x14ac:dyDescent="0.3">
      <c r="A544" s="42" t="s">
        <v>175</v>
      </c>
      <c r="B544" s="63" t="s">
        <v>164</v>
      </c>
      <c r="C544" s="6" t="s">
        <v>1</v>
      </c>
      <c r="D544" s="20" t="s">
        <v>674</v>
      </c>
      <c r="E544" s="62" t="s">
        <v>12</v>
      </c>
      <c r="F544" s="81">
        <v>3061.2</v>
      </c>
    </row>
    <row r="545" spans="1:6" ht="37.5" x14ac:dyDescent="0.3">
      <c r="A545" s="34" t="s">
        <v>427</v>
      </c>
      <c r="B545" s="61" t="s">
        <v>164</v>
      </c>
      <c r="C545" s="5" t="s">
        <v>1</v>
      </c>
      <c r="D545" s="20" t="s">
        <v>428</v>
      </c>
      <c r="E545" s="62"/>
      <c r="F545" s="81">
        <f t="shared" si="185"/>
        <v>4767</v>
      </c>
    </row>
    <row r="546" spans="1:6" ht="20.25" x14ac:dyDescent="0.3">
      <c r="A546" s="42" t="s">
        <v>175</v>
      </c>
      <c r="B546" s="63" t="s">
        <v>164</v>
      </c>
      <c r="C546" s="6" t="s">
        <v>1</v>
      </c>
      <c r="D546" s="20" t="s">
        <v>428</v>
      </c>
      <c r="E546" s="62" t="s">
        <v>12</v>
      </c>
      <c r="F546" s="81">
        <v>4767</v>
      </c>
    </row>
    <row r="547" spans="1:6" ht="20.25" x14ac:dyDescent="0.3">
      <c r="A547" s="42" t="s">
        <v>99</v>
      </c>
      <c r="B547" s="61" t="s">
        <v>164</v>
      </c>
      <c r="C547" s="5" t="s">
        <v>1</v>
      </c>
      <c r="D547" s="20" t="s">
        <v>676</v>
      </c>
      <c r="E547" s="62"/>
      <c r="F547" s="81">
        <f t="shared" ref="F547" si="186">SUM(F548)</f>
        <v>14197.3</v>
      </c>
    </row>
    <row r="548" spans="1:6" ht="20.25" x14ac:dyDescent="0.3">
      <c r="A548" s="34" t="s">
        <v>675</v>
      </c>
      <c r="B548" s="61" t="s">
        <v>164</v>
      </c>
      <c r="C548" s="5" t="s">
        <v>1</v>
      </c>
      <c r="D548" s="20" t="s">
        <v>677</v>
      </c>
      <c r="E548" s="62"/>
      <c r="F548" s="81">
        <f t="shared" ref="F548" si="187">+F549</f>
        <v>14197.3</v>
      </c>
    </row>
    <row r="549" spans="1:6" ht="20.25" x14ac:dyDescent="0.3">
      <c r="A549" s="42" t="s">
        <v>175</v>
      </c>
      <c r="B549" s="61" t="s">
        <v>164</v>
      </c>
      <c r="C549" s="5" t="s">
        <v>1</v>
      </c>
      <c r="D549" s="20" t="s">
        <v>677</v>
      </c>
      <c r="E549" s="62" t="s">
        <v>12</v>
      </c>
      <c r="F549" s="81">
        <v>14197.3</v>
      </c>
    </row>
    <row r="550" spans="1:6" ht="37.5" x14ac:dyDescent="0.3">
      <c r="A550" s="34" t="s">
        <v>14</v>
      </c>
      <c r="B550" s="61" t="s">
        <v>164</v>
      </c>
      <c r="C550" s="5" t="s">
        <v>1</v>
      </c>
      <c r="D550" s="20" t="s">
        <v>173</v>
      </c>
      <c r="E550" s="62"/>
      <c r="F550" s="81">
        <f>SUM(F551+F553)</f>
        <v>2639.3</v>
      </c>
    </row>
    <row r="551" spans="1:6" ht="20.25" x14ac:dyDescent="0.3">
      <c r="A551" s="34" t="s">
        <v>431</v>
      </c>
      <c r="B551" s="61" t="s">
        <v>164</v>
      </c>
      <c r="C551" s="5" t="s">
        <v>1</v>
      </c>
      <c r="D551" s="20" t="s">
        <v>429</v>
      </c>
      <c r="E551" s="62"/>
      <c r="F551" s="81">
        <f t="shared" ref="F551" si="188">+F552</f>
        <v>1808.2</v>
      </c>
    </row>
    <row r="552" spans="1:6" ht="20.25" x14ac:dyDescent="0.3">
      <c r="A552" s="42" t="s">
        <v>175</v>
      </c>
      <c r="B552" s="61" t="s">
        <v>164</v>
      </c>
      <c r="C552" s="5" t="s">
        <v>1</v>
      </c>
      <c r="D552" s="20" t="s">
        <v>429</v>
      </c>
      <c r="E552" s="62" t="s">
        <v>12</v>
      </c>
      <c r="F552" s="81">
        <v>1808.2</v>
      </c>
    </row>
    <row r="553" spans="1:6" ht="22.5" customHeight="1" x14ac:dyDescent="0.3">
      <c r="A553" s="40" t="s">
        <v>290</v>
      </c>
      <c r="B553" s="61" t="s">
        <v>164</v>
      </c>
      <c r="C553" s="5" t="s">
        <v>1</v>
      </c>
      <c r="D553" s="20" t="s">
        <v>430</v>
      </c>
      <c r="E553" s="62"/>
      <c r="F553" s="81">
        <f t="shared" ref="F553" si="189">+F554</f>
        <v>831.1</v>
      </c>
    </row>
    <row r="554" spans="1:6" ht="20.25" x14ac:dyDescent="0.3">
      <c r="A554" s="42" t="s">
        <v>175</v>
      </c>
      <c r="B554" s="61" t="s">
        <v>164</v>
      </c>
      <c r="C554" s="5" t="s">
        <v>1</v>
      </c>
      <c r="D554" s="20" t="s">
        <v>430</v>
      </c>
      <c r="E554" s="62" t="s">
        <v>12</v>
      </c>
      <c r="F554" s="81">
        <v>831.1</v>
      </c>
    </row>
    <row r="555" spans="1:6" ht="20.25" x14ac:dyDescent="0.3">
      <c r="A555" s="34" t="s">
        <v>17</v>
      </c>
      <c r="B555" s="61" t="s">
        <v>164</v>
      </c>
      <c r="C555" s="5" t="s">
        <v>1</v>
      </c>
      <c r="D555" s="20" t="s">
        <v>174</v>
      </c>
      <c r="E555" s="62"/>
      <c r="F555" s="81">
        <f t="shared" ref="F555" si="190">SUM(F556+F558)</f>
        <v>7159.5</v>
      </c>
    </row>
    <row r="556" spans="1:6" ht="37.5" x14ac:dyDescent="0.3">
      <c r="A556" s="51" t="s">
        <v>432</v>
      </c>
      <c r="B556" s="61" t="s">
        <v>164</v>
      </c>
      <c r="C556" s="5" t="s">
        <v>1</v>
      </c>
      <c r="D556" s="20" t="s">
        <v>678</v>
      </c>
      <c r="E556" s="62"/>
      <c r="F556" s="81">
        <f t="shared" ref="F556" si="191">+F557</f>
        <v>4123.2</v>
      </c>
    </row>
    <row r="557" spans="1:6" ht="20.25" x14ac:dyDescent="0.3">
      <c r="A557" s="42" t="s">
        <v>175</v>
      </c>
      <c r="B557" s="61" t="s">
        <v>164</v>
      </c>
      <c r="C557" s="5" t="s">
        <v>1</v>
      </c>
      <c r="D557" s="20" t="s">
        <v>678</v>
      </c>
      <c r="E557" s="62" t="s">
        <v>12</v>
      </c>
      <c r="F557" s="81">
        <v>4123.2</v>
      </c>
    </row>
    <row r="558" spans="1:6" ht="37.5" x14ac:dyDescent="0.3">
      <c r="A558" s="51" t="s">
        <v>188</v>
      </c>
      <c r="B558" s="61" t="s">
        <v>164</v>
      </c>
      <c r="C558" s="5" t="s">
        <v>1</v>
      </c>
      <c r="D558" s="20" t="s">
        <v>176</v>
      </c>
      <c r="E558" s="62"/>
      <c r="F558" s="81">
        <f t="shared" ref="F558" si="192">+F559</f>
        <v>3036.3</v>
      </c>
    </row>
    <row r="559" spans="1:6" ht="20.25" x14ac:dyDescent="0.3">
      <c r="A559" s="42" t="s">
        <v>175</v>
      </c>
      <c r="B559" s="61" t="s">
        <v>164</v>
      </c>
      <c r="C559" s="5" t="s">
        <v>1</v>
      </c>
      <c r="D559" s="20" t="s">
        <v>176</v>
      </c>
      <c r="E559" s="62" t="s">
        <v>12</v>
      </c>
      <c r="F559" s="81">
        <v>3036.3</v>
      </c>
    </row>
    <row r="560" spans="1:6" ht="20.25" x14ac:dyDescent="0.3">
      <c r="A560" s="38" t="s">
        <v>433</v>
      </c>
      <c r="B560" s="61" t="s">
        <v>164</v>
      </c>
      <c r="C560" s="5" t="s">
        <v>1</v>
      </c>
      <c r="D560" s="7" t="s">
        <v>434</v>
      </c>
      <c r="E560" s="62"/>
      <c r="F560" s="81">
        <f>SUM(F563+F565+F567+F569+F561)</f>
        <v>211155.8</v>
      </c>
    </row>
    <row r="561" spans="1:6" ht="37.5" x14ac:dyDescent="0.3">
      <c r="A561" s="34" t="s">
        <v>679</v>
      </c>
      <c r="B561" s="61" t="s">
        <v>164</v>
      </c>
      <c r="C561" s="5" t="s">
        <v>1</v>
      </c>
      <c r="D561" s="7" t="s">
        <v>680</v>
      </c>
      <c r="E561" s="62"/>
      <c r="F561" s="81">
        <f>+F562</f>
        <v>1572.6</v>
      </c>
    </row>
    <row r="562" spans="1:6" ht="37.5" x14ac:dyDescent="0.3">
      <c r="A562" s="37" t="s">
        <v>21</v>
      </c>
      <c r="B562" s="61" t="s">
        <v>164</v>
      </c>
      <c r="C562" s="5" t="s">
        <v>1</v>
      </c>
      <c r="D562" s="7" t="s">
        <v>680</v>
      </c>
      <c r="E562" s="62" t="s">
        <v>22</v>
      </c>
      <c r="F562" s="81">
        <v>1572.6</v>
      </c>
    </row>
    <row r="563" spans="1:6" ht="37.5" x14ac:dyDescent="0.3">
      <c r="A563" s="34" t="s">
        <v>669</v>
      </c>
      <c r="B563" s="61" t="s">
        <v>164</v>
      </c>
      <c r="C563" s="5" t="s">
        <v>1</v>
      </c>
      <c r="D563" s="7" t="s">
        <v>435</v>
      </c>
      <c r="E563" s="62"/>
      <c r="F563" s="81">
        <f t="shared" ref="F563" si="193">+F564</f>
        <v>51684.299999999996</v>
      </c>
    </row>
    <row r="564" spans="1:6" ht="37.5" x14ac:dyDescent="0.3">
      <c r="A564" s="37" t="s">
        <v>21</v>
      </c>
      <c r="B564" s="61" t="s">
        <v>164</v>
      </c>
      <c r="C564" s="5" t="s">
        <v>1</v>
      </c>
      <c r="D564" s="7" t="s">
        <v>435</v>
      </c>
      <c r="E564" s="62" t="s">
        <v>22</v>
      </c>
      <c r="F564" s="81">
        <v>51684.299999999996</v>
      </c>
    </row>
    <row r="565" spans="1:6" ht="26.25" customHeight="1" x14ac:dyDescent="0.3">
      <c r="A565" s="34" t="s">
        <v>436</v>
      </c>
      <c r="B565" s="61" t="s">
        <v>164</v>
      </c>
      <c r="C565" s="5" t="s">
        <v>1</v>
      </c>
      <c r="D565" s="7" t="s">
        <v>437</v>
      </c>
      <c r="E565" s="62"/>
      <c r="F565" s="81">
        <f t="shared" ref="F565" si="194">+F566</f>
        <v>34007</v>
      </c>
    </row>
    <row r="566" spans="1:6" ht="20.25" x14ac:dyDescent="0.3">
      <c r="A566" s="42" t="s">
        <v>175</v>
      </c>
      <c r="B566" s="61" t="s">
        <v>164</v>
      </c>
      <c r="C566" s="5" t="s">
        <v>1</v>
      </c>
      <c r="D566" s="7" t="s">
        <v>437</v>
      </c>
      <c r="E566" s="62" t="s">
        <v>12</v>
      </c>
      <c r="F566" s="81">
        <v>34007</v>
      </c>
    </row>
    <row r="567" spans="1:6" ht="37.5" x14ac:dyDescent="0.3">
      <c r="A567" s="34" t="s">
        <v>670</v>
      </c>
      <c r="B567" s="61" t="s">
        <v>164</v>
      </c>
      <c r="C567" s="5" t="s">
        <v>1</v>
      </c>
      <c r="D567" s="7" t="s">
        <v>668</v>
      </c>
      <c r="E567" s="62"/>
      <c r="F567" s="81">
        <f t="shared" ref="F567" si="195">+F568</f>
        <v>96851.4</v>
      </c>
    </row>
    <row r="568" spans="1:6" ht="37.5" x14ac:dyDescent="0.3">
      <c r="A568" s="37" t="s">
        <v>21</v>
      </c>
      <c r="B568" s="61" t="s">
        <v>164</v>
      </c>
      <c r="C568" s="5" t="s">
        <v>1</v>
      </c>
      <c r="D568" s="7" t="s">
        <v>668</v>
      </c>
      <c r="E568" s="62" t="s">
        <v>22</v>
      </c>
      <c r="F568" s="81">
        <v>96851.4</v>
      </c>
    </row>
    <row r="569" spans="1:6" ht="56.25" x14ac:dyDescent="0.3">
      <c r="A569" s="34" t="s">
        <v>438</v>
      </c>
      <c r="B569" s="61" t="s">
        <v>164</v>
      </c>
      <c r="C569" s="5" t="s">
        <v>1</v>
      </c>
      <c r="D569" s="7" t="s">
        <v>650</v>
      </c>
      <c r="E569" s="62"/>
      <c r="F569" s="81">
        <f t="shared" ref="F569" si="196">+F570</f>
        <v>27040.5</v>
      </c>
    </row>
    <row r="570" spans="1:6" ht="37.5" x14ac:dyDescent="0.3">
      <c r="A570" s="37" t="s">
        <v>21</v>
      </c>
      <c r="B570" s="61" t="s">
        <v>164</v>
      </c>
      <c r="C570" s="5" t="s">
        <v>1</v>
      </c>
      <c r="D570" s="7" t="s">
        <v>650</v>
      </c>
      <c r="E570" s="62" t="s">
        <v>22</v>
      </c>
      <c r="F570" s="81">
        <v>27040.5</v>
      </c>
    </row>
    <row r="571" spans="1:6" ht="20.25" x14ac:dyDescent="0.3">
      <c r="A571" s="38" t="s">
        <v>439</v>
      </c>
      <c r="B571" s="61" t="s">
        <v>164</v>
      </c>
      <c r="C571" s="5" t="s">
        <v>1</v>
      </c>
      <c r="D571" s="7" t="s">
        <v>440</v>
      </c>
      <c r="E571" s="62"/>
      <c r="F571" s="81">
        <f t="shared" ref="F571" si="197">SUM(F574+F572+F576)</f>
        <v>67046</v>
      </c>
    </row>
    <row r="572" spans="1:6" ht="56.25" x14ac:dyDescent="0.3">
      <c r="A572" s="51" t="s">
        <v>681</v>
      </c>
      <c r="B572" s="61" t="s">
        <v>164</v>
      </c>
      <c r="C572" s="5" t="s">
        <v>1</v>
      </c>
      <c r="D572" s="7" t="s">
        <v>682</v>
      </c>
      <c r="E572" s="62"/>
      <c r="F572" s="81">
        <f t="shared" ref="F572:F576" si="198">+F573</f>
        <v>2162.5</v>
      </c>
    </row>
    <row r="573" spans="1:6" ht="20.25" x14ac:dyDescent="0.3">
      <c r="A573" s="42" t="s">
        <v>175</v>
      </c>
      <c r="B573" s="61" t="s">
        <v>164</v>
      </c>
      <c r="C573" s="5" t="s">
        <v>1</v>
      </c>
      <c r="D573" s="7" t="s">
        <v>682</v>
      </c>
      <c r="E573" s="62" t="s">
        <v>12</v>
      </c>
      <c r="F573" s="81">
        <v>2162.5</v>
      </c>
    </row>
    <row r="574" spans="1:6" ht="35.25" customHeight="1" x14ac:dyDescent="0.3">
      <c r="A574" s="51" t="s">
        <v>280</v>
      </c>
      <c r="B574" s="61" t="s">
        <v>164</v>
      </c>
      <c r="C574" s="5" t="s">
        <v>1</v>
      </c>
      <c r="D574" s="7" t="s">
        <v>441</v>
      </c>
      <c r="E574" s="62"/>
      <c r="F574" s="81">
        <f t="shared" si="198"/>
        <v>4553</v>
      </c>
    </row>
    <row r="575" spans="1:6" ht="20.25" x14ac:dyDescent="0.3">
      <c r="A575" s="42" t="s">
        <v>175</v>
      </c>
      <c r="B575" s="61" t="s">
        <v>164</v>
      </c>
      <c r="C575" s="5" t="s">
        <v>1</v>
      </c>
      <c r="D575" s="7" t="s">
        <v>441</v>
      </c>
      <c r="E575" s="62" t="s">
        <v>12</v>
      </c>
      <c r="F575" s="81">
        <v>4553</v>
      </c>
    </row>
    <row r="576" spans="1:6" ht="37.5" x14ac:dyDescent="0.3">
      <c r="A576" s="51" t="s">
        <v>299</v>
      </c>
      <c r="B576" s="61" t="s">
        <v>164</v>
      </c>
      <c r="C576" s="5" t="s">
        <v>1</v>
      </c>
      <c r="D576" s="7" t="s">
        <v>683</v>
      </c>
      <c r="E576" s="62"/>
      <c r="F576" s="81">
        <f t="shared" si="198"/>
        <v>60330.5</v>
      </c>
    </row>
    <row r="577" spans="1:6" ht="20.25" x14ac:dyDescent="0.3">
      <c r="A577" s="42" t="s">
        <v>175</v>
      </c>
      <c r="B577" s="61" t="s">
        <v>164</v>
      </c>
      <c r="C577" s="5" t="s">
        <v>1</v>
      </c>
      <c r="D577" s="7" t="s">
        <v>683</v>
      </c>
      <c r="E577" s="62" t="s">
        <v>12</v>
      </c>
      <c r="F577" s="81">
        <v>60330.5</v>
      </c>
    </row>
    <row r="578" spans="1:6" ht="20.25" x14ac:dyDescent="0.3">
      <c r="A578" s="34" t="s">
        <v>357</v>
      </c>
      <c r="B578" s="61" t="s">
        <v>164</v>
      </c>
      <c r="C578" s="5" t="s">
        <v>1</v>
      </c>
      <c r="D578" s="20" t="s">
        <v>179</v>
      </c>
      <c r="E578" s="62"/>
      <c r="F578" s="81">
        <f>F579+F583+F590</f>
        <v>16202.8</v>
      </c>
    </row>
    <row r="579" spans="1:6" ht="20.25" x14ac:dyDescent="0.3">
      <c r="A579" s="34" t="s">
        <v>119</v>
      </c>
      <c r="B579" s="61" t="s">
        <v>164</v>
      </c>
      <c r="C579" s="5" t="s">
        <v>1</v>
      </c>
      <c r="D579" s="20" t="s">
        <v>180</v>
      </c>
      <c r="E579" s="62"/>
      <c r="F579" s="81">
        <f t="shared" ref="F579" si="199">F580</f>
        <v>6831.2</v>
      </c>
    </row>
    <row r="580" spans="1:6" ht="20.25" x14ac:dyDescent="0.3">
      <c r="A580" s="34" t="s">
        <v>417</v>
      </c>
      <c r="B580" s="61" t="s">
        <v>164</v>
      </c>
      <c r="C580" s="5" t="s">
        <v>1</v>
      </c>
      <c r="D580" s="20" t="s">
        <v>181</v>
      </c>
      <c r="E580" s="62"/>
      <c r="F580" s="81">
        <f>SUM(F581:F582)</f>
        <v>6831.2</v>
      </c>
    </row>
    <row r="581" spans="1:6" ht="37.5" x14ac:dyDescent="0.3">
      <c r="A581" s="37" t="s">
        <v>21</v>
      </c>
      <c r="B581" s="61" t="s">
        <v>164</v>
      </c>
      <c r="C581" s="5" t="s">
        <v>1</v>
      </c>
      <c r="D581" s="20" t="s">
        <v>181</v>
      </c>
      <c r="E581" s="62" t="s">
        <v>22</v>
      </c>
      <c r="F581" s="81">
        <v>3301.2</v>
      </c>
    </row>
    <row r="582" spans="1:6" ht="20.25" x14ac:dyDescent="0.3">
      <c r="A582" s="42" t="s">
        <v>175</v>
      </c>
      <c r="B582" s="61" t="s">
        <v>164</v>
      </c>
      <c r="C582" s="5" t="s">
        <v>1</v>
      </c>
      <c r="D582" s="20" t="s">
        <v>181</v>
      </c>
      <c r="E582" s="62" t="s">
        <v>12</v>
      </c>
      <c r="F582" s="81">
        <v>3530</v>
      </c>
    </row>
    <row r="583" spans="1:6" ht="20.25" x14ac:dyDescent="0.3">
      <c r="A583" s="42" t="s">
        <v>13</v>
      </c>
      <c r="B583" s="61" t="s">
        <v>164</v>
      </c>
      <c r="C583" s="5" t="s">
        <v>1</v>
      </c>
      <c r="D583" s="20" t="s">
        <v>182</v>
      </c>
      <c r="E583" s="62"/>
      <c r="F583" s="81">
        <f t="shared" ref="F583" si="200">F584+F586+F588</f>
        <v>3396.3</v>
      </c>
    </row>
    <row r="584" spans="1:6" ht="20.25" x14ac:dyDescent="0.3">
      <c r="A584" s="34" t="s">
        <v>171</v>
      </c>
      <c r="B584" s="61" t="s">
        <v>164</v>
      </c>
      <c r="C584" s="5" t="s">
        <v>1</v>
      </c>
      <c r="D584" s="20" t="s">
        <v>183</v>
      </c>
      <c r="E584" s="62"/>
      <c r="F584" s="81">
        <f t="shared" ref="F584:F588" si="201">+F585</f>
        <v>2646.3</v>
      </c>
    </row>
    <row r="585" spans="1:6" ht="20.25" x14ac:dyDescent="0.3">
      <c r="A585" s="42" t="s">
        <v>175</v>
      </c>
      <c r="B585" s="61" t="s">
        <v>164</v>
      </c>
      <c r="C585" s="5" t="s">
        <v>1</v>
      </c>
      <c r="D585" s="20" t="s">
        <v>183</v>
      </c>
      <c r="E585" s="62" t="s">
        <v>12</v>
      </c>
      <c r="F585" s="81">
        <v>2646.3</v>
      </c>
    </row>
    <row r="586" spans="1:6" ht="20.25" x14ac:dyDescent="0.3">
      <c r="A586" s="34" t="s">
        <v>302</v>
      </c>
      <c r="B586" s="61" t="s">
        <v>164</v>
      </c>
      <c r="C586" s="5" t="s">
        <v>1</v>
      </c>
      <c r="D586" s="20" t="s">
        <v>303</v>
      </c>
      <c r="E586" s="62"/>
      <c r="F586" s="81">
        <f t="shared" si="201"/>
        <v>450</v>
      </c>
    </row>
    <row r="587" spans="1:6" ht="20.25" x14ac:dyDescent="0.3">
      <c r="A587" s="42" t="s">
        <v>175</v>
      </c>
      <c r="B587" s="61" t="s">
        <v>164</v>
      </c>
      <c r="C587" s="5" t="s">
        <v>1</v>
      </c>
      <c r="D587" s="20" t="s">
        <v>303</v>
      </c>
      <c r="E587" s="62" t="s">
        <v>12</v>
      </c>
      <c r="F587" s="81">
        <v>450</v>
      </c>
    </row>
    <row r="588" spans="1:6" ht="37.5" x14ac:dyDescent="0.3">
      <c r="A588" s="34" t="s">
        <v>305</v>
      </c>
      <c r="B588" s="61" t="s">
        <v>164</v>
      </c>
      <c r="C588" s="5" t="s">
        <v>1</v>
      </c>
      <c r="D588" s="20" t="s">
        <v>304</v>
      </c>
      <c r="E588" s="62"/>
      <c r="F588" s="81">
        <f t="shared" si="201"/>
        <v>300</v>
      </c>
    </row>
    <row r="589" spans="1:6" ht="20.25" x14ac:dyDescent="0.3">
      <c r="A589" s="42" t="s">
        <v>175</v>
      </c>
      <c r="B589" s="61" t="s">
        <v>164</v>
      </c>
      <c r="C589" s="5" t="s">
        <v>1</v>
      </c>
      <c r="D589" s="20" t="s">
        <v>304</v>
      </c>
      <c r="E589" s="62" t="s">
        <v>12</v>
      </c>
      <c r="F589" s="81">
        <v>300</v>
      </c>
    </row>
    <row r="590" spans="1:6" ht="20.25" x14ac:dyDescent="0.3">
      <c r="A590" s="42" t="s">
        <v>99</v>
      </c>
      <c r="B590" s="61" t="s">
        <v>164</v>
      </c>
      <c r="C590" s="5" t="s">
        <v>1</v>
      </c>
      <c r="D590" s="20" t="s">
        <v>184</v>
      </c>
      <c r="E590" s="62"/>
      <c r="F590" s="81">
        <f t="shared" ref="F590:F591" si="202">+F591</f>
        <v>5975.3</v>
      </c>
    </row>
    <row r="591" spans="1:6" ht="20.25" x14ac:dyDescent="0.3">
      <c r="A591" s="34" t="s">
        <v>443</v>
      </c>
      <c r="B591" s="61" t="s">
        <v>164</v>
      </c>
      <c r="C591" s="5" t="s">
        <v>1</v>
      </c>
      <c r="D591" s="20" t="s">
        <v>185</v>
      </c>
      <c r="E591" s="62"/>
      <c r="F591" s="81">
        <f t="shared" si="202"/>
        <v>5975.3</v>
      </c>
    </row>
    <row r="592" spans="1:6" ht="20.25" x14ac:dyDescent="0.3">
      <c r="A592" s="42" t="s">
        <v>175</v>
      </c>
      <c r="B592" s="61" t="s">
        <v>164</v>
      </c>
      <c r="C592" s="5" t="s">
        <v>1</v>
      </c>
      <c r="D592" s="20" t="s">
        <v>185</v>
      </c>
      <c r="E592" s="62" t="s">
        <v>12</v>
      </c>
      <c r="F592" s="81">
        <v>5975.3</v>
      </c>
    </row>
    <row r="593" spans="1:6" ht="20.25" x14ac:dyDescent="0.3">
      <c r="A593" s="34" t="s">
        <v>328</v>
      </c>
      <c r="B593" s="61" t="s">
        <v>164</v>
      </c>
      <c r="C593" s="5" t="s">
        <v>1</v>
      </c>
      <c r="D593" s="20" t="s">
        <v>190</v>
      </c>
      <c r="E593" s="62"/>
      <c r="F593" s="81">
        <f>SUM(F594+F597+F604)</f>
        <v>770539.4</v>
      </c>
    </row>
    <row r="594" spans="1:6" ht="20.25" x14ac:dyDescent="0.3">
      <c r="A594" s="34" t="s">
        <v>58</v>
      </c>
      <c r="B594" s="61" t="s">
        <v>164</v>
      </c>
      <c r="C594" s="5" t="s">
        <v>1</v>
      </c>
      <c r="D594" s="20" t="s">
        <v>191</v>
      </c>
      <c r="E594" s="62"/>
      <c r="F594" s="81">
        <f t="shared" ref="F594:F595" si="203">+F595</f>
        <v>1732.4</v>
      </c>
    </row>
    <row r="595" spans="1:6" ht="20.25" x14ac:dyDescent="0.3">
      <c r="A595" s="38" t="s">
        <v>419</v>
      </c>
      <c r="B595" s="61" t="s">
        <v>164</v>
      </c>
      <c r="C595" s="5" t="s">
        <v>1</v>
      </c>
      <c r="D595" s="20" t="s">
        <v>192</v>
      </c>
      <c r="E595" s="62"/>
      <c r="F595" s="81">
        <f t="shared" si="203"/>
        <v>1732.4</v>
      </c>
    </row>
    <row r="596" spans="1:6" s="8" customFormat="1" ht="20.25" x14ac:dyDescent="0.3">
      <c r="A596" s="42" t="s">
        <v>175</v>
      </c>
      <c r="B596" s="61" t="s">
        <v>164</v>
      </c>
      <c r="C596" s="5" t="s">
        <v>1</v>
      </c>
      <c r="D596" s="20" t="s">
        <v>192</v>
      </c>
      <c r="E596" s="62" t="s">
        <v>12</v>
      </c>
      <c r="F596" s="81">
        <v>1732.4</v>
      </c>
    </row>
    <row r="597" spans="1:6" ht="37.5" x14ac:dyDescent="0.3">
      <c r="A597" s="34" t="s">
        <v>14</v>
      </c>
      <c r="B597" s="61" t="s">
        <v>164</v>
      </c>
      <c r="C597" s="5" t="s">
        <v>1</v>
      </c>
      <c r="D597" s="20" t="s">
        <v>193</v>
      </c>
      <c r="E597" s="62"/>
      <c r="F597" s="81">
        <f>F598+F600+F602</f>
        <v>760641.2</v>
      </c>
    </row>
    <row r="598" spans="1:6" ht="20.25" x14ac:dyDescent="0.3">
      <c r="A598" s="34" t="s">
        <v>420</v>
      </c>
      <c r="B598" s="61" t="s">
        <v>164</v>
      </c>
      <c r="C598" s="5" t="s">
        <v>1</v>
      </c>
      <c r="D598" s="20" t="s">
        <v>194</v>
      </c>
      <c r="E598" s="62"/>
      <c r="F598" s="81">
        <f t="shared" ref="F598" si="204">+F599</f>
        <v>167274</v>
      </c>
    </row>
    <row r="599" spans="1:6" ht="20.25" x14ac:dyDescent="0.3">
      <c r="A599" s="42" t="s">
        <v>175</v>
      </c>
      <c r="B599" s="61" t="s">
        <v>164</v>
      </c>
      <c r="C599" s="5" t="s">
        <v>1</v>
      </c>
      <c r="D599" s="20" t="s">
        <v>194</v>
      </c>
      <c r="E599" s="62" t="s">
        <v>12</v>
      </c>
      <c r="F599" s="81">
        <v>167274</v>
      </c>
    </row>
    <row r="600" spans="1:6" s="17" customFormat="1" ht="27.75" customHeight="1" x14ac:dyDescent="0.3">
      <c r="A600" s="34" t="s">
        <v>16</v>
      </c>
      <c r="B600" s="61" t="s">
        <v>164</v>
      </c>
      <c r="C600" s="5" t="s">
        <v>1</v>
      </c>
      <c r="D600" s="20" t="s">
        <v>291</v>
      </c>
      <c r="E600" s="65"/>
      <c r="F600" s="81">
        <f t="shared" ref="F600" si="205">+F601</f>
        <v>76194.2</v>
      </c>
    </row>
    <row r="601" spans="1:6" s="17" customFormat="1" ht="20.25" x14ac:dyDescent="0.3">
      <c r="A601" s="42" t="s">
        <v>175</v>
      </c>
      <c r="B601" s="61" t="s">
        <v>164</v>
      </c>
      <c r="C601" s="5" t="s">
        <v>1</v>
      </c>
      <c r="D601" s="6" t="s">
        <v>291</v>
      </c>
      <c r="E601" s="64" t="s">
        <v>12</v>
      </c>
      <c r="F601" s="81">
        <v>76194.2</v>
      </c>
    </row>
    <row r="602" spans="1:6" ht="20.25" x14ac:dyDescent="0.3">
      <c r="A602" s="34" t="s">
        <v>421</v>
      </c>
      <c r="B602" s="61" t="s">
        <v>164</v>
      </c>
      <c r="C602" s="5" t="s">
        <v>1</v>
      </c>
      <c r="D602" s="20" t="s">
        <v>422</v>
      </c>
      <c r="E602" s="62"/>
      <c r="F602" s="81">
        <f t="shared" ref="F602" si="206">+F603</f>
        <v>517173</v>
      </c>
    </row>
    <row r="603" spans="1:6" ht="20.25" x14ac:dyDescent="0.3">
      <c r="A603" s="42" t="s">
        <v>175</v>
      </c>
      <c r="B603" s="61" t="s">
        <v>164</v>
      </c>
      <c r="C603" s="5" t="s">
        <v>1</v>
      </c>
      <c r="D603" s="20" t="s">
        <v>422</v>
      </c>
      <c r="E603" s="62" t="s">
        <v>12</v>
      </c>
      <c r="F603" s="81">
        <v>517173</v>
      </c>
    </row>
    <row r="604" spans="1:6" ht="20.25" x14ac:dyDescent="0.3">
      <c r="A604" s="34" t="s">
        <v>17</v>
      </c>
      <c r="B604" s="61" t="s">
        <v>164</v>
      </c>
      <c r="C604" s="5" t="s">
        <v>1</v>
      </c>
      <c r="D604" s="20" t="s">
        <v>423</v>
      </c>
      <c r="E604" s="62"/>
      <c r="F604" s="81">
        <f t="shared" ref="F604" si="207">F605</f>
        <v>8165.7999999999993</v>
      </c>
    </row>
    <row r="605" spans="1:6" ht="20.25" x14ac:dyDescent="0.3">
      <c r="A605" s="34" t="s">
        <v>444</v>
      </c>
      <c r="B605" s="61" t="s">
        <v>164</v>
      </c>
      <c r="C605" s="5" t="s">
        <v>1</v>
      </c>
      <c r="D605" s="20" t="s">
        <v>445</v>
      </c>
      <c r="E605" s="62"/>
      <c r="F605" s="81">
        <f t="shared" ref="F605" si="208">+F606+F607</f>
        <v>8165.7999999999993</v>
      </c>
    </row>
    <row r="606" spans="1:6" ht="20.25" customHeight="1" x14ac:dyDescent="0.3">
      <c r="A606" s="37" t="s">
        <v>186</v>
      </c>
      <c r="B606" s="61" t="s">
        <v>164</v>
      </c>
      <c r="C606" s="5" t="s">
        <v>1</v>
      </c>
      <c r="D606" s="20" t="s">
        <v>445</v>
      </c>
      <c r="E606" s="62" t="s">
        <v>187</v>
      </c>
      <c r="F606" s="81">
        <v>1233.0999999999999</v>
      </c>
    </row>
    <row r="607" spans="1:6" ht="20.25" x14ac:dyDescent="0.3">
      <c r="A607" s="42" t="s">
        <v>175</v>
      </c>
      <c r="B607" s="61" t="s">
        <v>164</v>
      </c>
      <c r="C607" s="5" t="s">
        <v>1</v>
      </c>
      <c r="D607" s="20" t="s">
        <v>445</v>
      </c>
      <c r="E607" s="62" t="s">
        <v>12</v>
      </c>
      <c r="F607" s="81">
        <v>6932.7</v>
      </c>
    </row>
    <row r="608" spans="1:6" ht="43.5" customHeight="1" x14ac:dyDescent="0.3">
      <c r="A608" s="34" t="s">
        <v>472</v>
      </c>
      <c r="B608" s="61" t="s">
        <v>164</v>
      </c>
      <c r="C608" s="5" t="s">
        <v>1</v>
      </c>
      <c r="D608" s="5" t="s">
        <v>81</v>
      </c>
      <c r="E608" s="62"/>
      <c r="F608" s="81">
        <f t="shared" ref="F608:F610" si="209">F609</f>
        <v>50.5</v>
      </c>
    </row>
    <row r="609" spans="1:6" ht="20.25" x14ac:dyDescent="0.3">
      <c r="A609" s="34" t="s">
        <v>328</v>
      </c>
      <c r="B609" s="63" t="s">
        <v>164</v>
      </c>
      <c r="C609" s="6" t="s">
        <v>1</v>
      </c>
      <c r="D609" s="20" t="s">
        <v>481</v>
      </c>
      <c r="E609" s="62"/>
      <c r="F609" s="81">
        <f t="shared" si="209"/>
        <v>50.5</v>
      </c>
    </row>
    <row r="610" spans="1:6" ht="20.25" x14ac:dyDescent="0.3">
      <c r="A610" s="34" t="s">
        <v>480</v>
      </c>
      <c r="B610" s="63" t="s">
        <v>164</v>
      </c>
      <c r="C610" s="6" t="s">
        <v>1</v>
      </c>
      <c r="D610" s="20" t="s">
        <v>482</v>
      </c>
      <c r="E610" s="64"/>
      <c r="F610" s="81">
        <f t="shared" si="209"/>
        <v>50.5</v>
      </c>
    </row>
    <row r="611" spans="1:6" ht="24.75" customHeight="1" x14ac:dyDescent="0.3">
      <c r="A611" s="34" t="s">
        <v>498</v>
      </c>
      <c r="B611" s="61" t="s">
        <v>164</v>
      </c>
      <c r="C611" s="5" t="s">
        <v>1</v>
      </c>
      <c r="D611" s="20" t="s">
        <v>499</v>
      </c>
      <c r="E611" s="62"/>
      <c r="F611" s="81">
        <f t="shared" ref="F611" si="210">+F612</f>
        <v>50.5</v>
      </c>
    </row>
    <row r="612" spans="1:6" ht="20.25" x14ac:dyDescent="0.3">
      <c r="A612" s="42" t="s">
        <v>175</v>
      </c>
      <c r="B612" s="61" t="s">
        <v>164</v>
      </c>
      <c r="C612" s="5" t="s">
        <v>1</v>
      </c>
      <c r="D612" s="20" t="s">
        <v>499</v>
      </c>
      <c r="E612" s="62" t="s">
        <v>12</v>
      </c>
      <c r="F612" s="81">
        <v>50.5</v>
      </c>
    </row>
    <row r="613" spans="1:6" ht="37.5" x14ac:dyDescent="0.3">
      <c r="A613" s="36" t="s">
        <v>694</v>
      </c>
      <c r="B613" s="61" t="s">
        <v>164</v>
      </c>
      <c r="C613" s="5" t="s">
        <v>1</v>
      </c>
      <c r="D613" s="5" t="s">
        <v>101</v>
      </c>
      <c r="E613" s="62"/>
      <c r="F613" s="81">
        <f t="shared" ref="F613:F616" si="211">F614</f>
        <v>43893.2</v>
      </c>
    </row>
    <row r="614" spans="1:6" ht="20.25" x14ac:dyDescent="0.3">
      <c r="A614" s="34" t="s">
        <v>442</v>
      </c>
      <c r="B614" s="61" t="s">
        <v>164</v>
      </c>
      <c r="C614" s="5" t="s">
        <v>1</v>
      </c>
      <c r="D614" s="5" t="s">
        <v>561</v>
      </c>
      <c r="E614" s="62"/>
      <c r="F614" s="81">
        <f t="shared" si="211"/>
        <v>43893.2</v>
      </c>
    </row>
    <row r="615" spans="1:6" ht="20.25" x14ac:dyDescent="0.3">
      <c r="A615" s="34" t="s">
        <v>119</v>
      </c>
      <c r="B615" s="61" t="s">
        <v>164</v>
      </c>
      <c r="C615" s="5" t="s">
        <v>1</v>
      </c>
      <c r="D615" s="5" t="s">
        <v>575</v>
      </c>
      <c r="E615" s="62"/>
      <c r="F615" s="81">
        <f t="shared" si="211"/>
        <v>43893.2</v>
      </c>
    </row>
    <row r="616" spans="1:6" ht="20.25" x14ac:dyDescent="0.3">
      <c r="A616" s="36" t="s">
        <v>652</v>
      </c>
      <c r="B616" s="61" t="s">
        <v>164</v>
      </c>
      <c r="C616" s="5" t="s">
        <v>1</v>
      </c>
      <c r="D616" s="5" t="s">
        <v>576</v>
      </c>
      <c r="E616" s="62"/>
      <c r="F616" s="81">
        <f t="shared" si="211"/>
        <v>43893.2</v>
      </c>
    </row>
    <row r="617" spans="1:6" ht="20.25" x14ac:dyDescent="0.3">
      <c r="A617" s="37" t="s">
        <v>169</v>
      </c>
      <c r="B617" s="61" t="s">
        <v>164</v>
      </c>
      <c r="C617" s="5" t="s">
        <v>1</v>
      </c>
      <c r="D617" s="5" t="s">
        <v>576</v>
      </c>
      <c r="E617" s="62" t="s">
        <v>139</v>
      </c>
      <c r="F617" s="81">
        <v>43893.2</v>
      </c>
    </row>
    <row r="618" spans="1:6" s="8" customFormat="1" ht="20.25" x14ac:dyDescent="0.3">
      <c r="A618" s="33" t="s">
        <v>189</v>
      </c>
      <c r="B618" s="61" t="s">
        <v>164</v>
      </c>
      <c r="C618" s="5" t="s">
        <v>18</v>
      </c>
      <c r="D618" s="5"/>
      <c r="E618" s="62"/>
      <c r="F618" s="81">
        <f>+F619+F639</f>
        <v>173308.3</v>
      </c>
    </row>
    <row r="619" spans="1:6" ht="37.5" x14ac:dyDescent="0.3">
      <c r="A619" s="34" t="s">
        <v>413</v>
      </c>
      <c r="B619" s="61" t="s">
        <v>164</v>
      </c>
      <c r="C619" s="5" t="s">
        <v>18</v>
      </c>
      <c r="D619" s="5" t="s">
        <v>178</v>
      </c>
      <c r="E619" s="62"/>
      <c r="F619" s="81">
        <f>+F620+F627</f>
        <v>51800.3</v>
      </c>
    </row>
    <row r="620" spans="1:6" ht="20.25" x14ac:dyDescent="0.3">
      <c r="A620" s="34" t="s">
        <v>357</v>
      </c>
      <c r="B620" s="61" t="s">
        <v>164</v>
      </c>
      <c r="C620" s="5" t="s">
        <v>18</v>
      </c>
      <c r="D620" s="20" t="s">
        <v>179</v>
      </c>
      <c r="E620" s="62"/>
      <c r="F620" s="81">
        <f>F621+F624</f>
        <v>928.5</v>
      </c>
    </row>
    <row r="621" spans="1:6" ht="20.25" x14ac:dyDescent="0.3">
      <c r="A621" s="34" t="s">
        <v>119</v>
      </c>
      <c r="B621" s="61" t="s">
        <v>164</v>
      </c>
      <c r="C621" s="5" t="s">
        <v>18</v>
      </c>
      <c r="D621" s="20" t="s">
        <v>180</v>
      </c>
      <c r="E621" s="62"/>
      <c r="F621" s="81">
        <f t="shared" ref="F621" si="212">+F622</f>
        <v>515</v>
      </c>
    </row>
    <row r="622" spans="1:6" ht="20.25" x14ac:dyDescent="0.3">
      <c r="A622" s="34" t="s">
        <v>417</v>
      </c>
      <c r="B622" s="61" t="s">
        <v>164</v>
      </c>
      <c r="C622" s="5" t="s">
        <v>18</v>
      </c>
      <c r="D622" s="20" t="s">
        <v>181</v>
      </c>
      <c r="E622" s="62"/>
      <c r="F622" s="81">
        <f>SUM(+F623)</f>
        <v>515</v>
      </c>
    </row>
    <row r="623" spans="1:6" ht="20.25" x14ac:dyDescent="0.3">
      <c r="A623" s="42" t="s">
        <v>175</v>
      </c>
      <c r="B623" s="61" t="s">
        <v>164</v>
      </c>
      <c r="C623" s="5" t="s">
        <v>18</v>
      </c>
      <c r="D623" s="20" t="s">
        <v>181</v>
      </c>
      <c r="E623" s="62" t="s">
        <v>12</v>
      </c>
      <c r="F623" s="81">
        <v>515</v>
      </c>
    </row>
    <row r="624" spans="1:6" ht="20.25" x14ac:dyDescent="0.3">
      <c r="A624" s="34" t="s">
        <v>13</v>
      </c>
      <c r="B624" s="61" t="s">
        <v>164</v>
      </c>
      <c r="C624" s="5" t="s">
        <v>18</v>
      </c>
      <c r="D624" s="20" t="s">
        <v>182</v>
      </c>
      <c r="E624" s="62"/>
      <c r="F624" s="81">
        <f t="shared" ref="F624" si="213">+F625</f>
        <v>413.5</v>
      </c>
    </row>
    <row r="625" spans="1:6" ht="20.25" x14ac:dyDescent="0.3">
      <c r="A625" s="34" t="s">
        <v>171</v>
      </c>
      <c r="B625" s="61" t="s">
        <v>164</v>
      </c>
      <c r="C625" s="5" t="s">
        <v>18</v>
      </c>
      <c r="D625" s="20" t="s">
        <v>183</v>
      </c>
      <c r="E625" s="62"/>
      <c r="F625" s="81">
        <f t="shared" ref="F625" si="214">SUM(F626)</f>
        <v>413.5</v>
      </c>
    </row>
    <row r="626" spans="1:6" ht="20.25" x14ac:dyDescent="0.3">
      <c r="A626" s="42" t="s">
        <v>175</v>
      </c>
      <c r="B626" s="61" t="s">
        <v>164</v>
      </c>
      <c r="C626" s="5" t="s">
        <v>18</v>
      </c>
      <c r="D626" s="20" t="s">
        <v>183</v>
      </c>
      <c r="E626" s="62" t="s">
        <v>12</v>
      </c>
      <c r="F626" s="81">
        <v>413.5</v>
      </c>
    </row>
    <row r="627" spans="1:6" ht="20.25" x14ac:dyDescent="0.3">
      <c r="A627" s="34" t="s">
        <v>328</v>
      </c>
      <c r="B627" s="61" t="s">
        <v>164</v>
      </c>
      <c r="C627" s="5" t="s">
        <v>18</v>
      </c>
      <c r="D627" s="20" t="s">
        <v>190</v>
      </c>
      <c r="E627" s="62"/>
      <c r="F627" s="81">
        <f t="shared" ref="F627" si="215">SUM(F628+F631)</f>
        <v>50871.8</v>
      </c>
    </row>
    <row r="628" spans="1:6" ht="20.25" x14ac:dyDescent="0.3">
      <c r="A628" s="34" t="s">
        <v>58</v>
      </c>
      <c r="B628" s="61" t="s">
        <v>164</v>
      </c>
      <c r="C628" s="5" t="s">
        <v>18</v>
      </c>
      <c r="D628" s="20" t="s">
        <v>191</v>
      </c>
      <c r="E628" s="62"/>
      <c r="F628" s="81">
        <f t="shared" ref="F628" si="216">+F629</f>
        <v>326</v>
      </c>
    </row>
    <row r="629" spans="1:6" ht="20.25" x14ac:dyDescent="0.3">
      <c r="A629" s="38" t="s">
        <v>419</v>
      </c>
      <c r="B629" s="61" t="s">
        <v>164</v>
      </c>
      <c r="C629" s="5" t="s">
        <v>18</v>
      </c>
      <c r="D629" s="20" t="s">
        <v>192</v>
      </c>
      <c r="E629" s="62"/>
      <c r="F629" s="81">
        <f t="shared" ref="F629" si="217">SUM(F630)</f>
        <v>326</v>
      </c>
    </row>
    <row r="630" spans="1:6" ht="20.25" x14ac:dyDescent="0.3">
      <c r="A630" s="42" t="s">
        <v>175</v>
      </c>
      <c r="B630" s="61" t="s">
        <v>164</v>
      </c>
      <c r="C630" s="5" t="s">
        <v>18</v>
      </c>
      <c r="D630" s="20" t="s">
        <v>192</v>
      </c>
      <c r="E630" s="62" t="s">
        <v>12</v>
      </c>
      <c r="F630" s="81">
        <v>326</v>
      </c>
    </row>
    <row r="631" spans="1:6" ht="37.5" x14ac:dyDescent="0.3">
      <c r="A631" s="34" t="s">
        <v>14</v>
      </c>
      <c r="B631" s="61" t="s">
        <v>164</v>
      </c>
      <c r="C631" s="5" t="s">
        <v>18</v>
      </c>
      <c r="D631" s="20" t="s">
        <v>193</v>
      </c>
      <c r="E631" s="62"/>
      <c r="F631" s="81">
        <f t="shared" ref="F631" si="218">F632+F634+F637</f>
        <v>50545.8</v>
      </c>
    </row>
    <row r="632" spans="1:6" ht="20.25" x14ac:dyDescent="0.3">
      <c r="A632" s="34" t="s">
        <v>420</v>
      </c>
      <c r="B632" s="61" t="s">
        <v>164</v>
      </c>
      <c r="C632" s="5" t="s">
        <v>18</v>
      </c>
      <c r="D632" s="20" t="s">
        <v>194</v>
      </c>
      <c r="E632" s="62"/>
      <c r="F632" s="81">
        <f t="shared" ref="F632" si="219">SUM(F633)</f>
        <v>11841.3</v>
      </c>
    </row>
    <row r="633" spans="1:6" ht="20.25" x14ac:dyDescent="0.3">
      <c r="A633" s="42" t="s">
        <v>175</v>
      </c>
      <c r="B633" s="61" t="s">
        <v>164</v>
      </c>
      <c r="C633" s="5" t="s">
        <v>18</v>
      </c>
      <c r="D633" s="20" t="s">
        <v>194</v>
      </c>
      <c r="E633" s="62" t="s">
        <v>12</v>
      </c>
      <c r="F633" s="81">
        <v>11841.3</v>
      </c>
    </row>
    <row r="634" spans="1:6" ht="37.5" x14ac:dyDescent="0.3">
      <c r="A634" s="33" t="s">
        <v>195</v>
      </c>
      <c r="B634" s="61" t="s">
        <v>164</v>
      </c>
      <c r="C634" s="5" t="s">
        <v>18</v>
      </c>
      <c r="D634" s="20" t="s">
        <v>196</v>
      </c>
      <c r="E634" s="62"/>
      <c r="F634" s="81">
        <f t="shared" ref="F634" si="220">+F635+F636</f>
        <v>18214.900000000001</v>
      </c>
    </row>
    <row r="635" spans="1:6" ht="20.25" x14ac:dyDescent="0.3">
      <c r="A635" s="42" t="s">
        <v>175</v>
      </c>
      <c r="B635" s="61" t="s">
        <v>164</v>
      </c>
      <c r="C635" s="5" t="s">
        <v>18</v>
      </c>
      <c r="D635" s="20" t="s">
        <v>196</v>
      </c>
      <c r="E635" s="62" t="s">
        <v>12</v>
      </c>
      <c r="F635" s="81">
        <v>16850.600000000002</v>
      </c>
    </row>
    <row r="636" spans="1:6" ht="41.25" customHeight="1" x14ac:dyDescent="0.3">
      <c r="A636" s="33" t="s">
        <v>91</v>
      </c>
      <c r="B636" s="61" t="s">
        <v>164</v>
      </c>
      <c r="C636" s="5" t="s">
        <v>18</v>
      </c>
      <c r="D636" s="20" t="s">
        <v>196</v>
      </c>
      <c r="E636" s="62" t="s">
        <v>92</v>
      </c>
      <c r="F636" s="81">
        <v>1364.3</v>
      </c>
    </row>
    <row r="637" spans="1:6" s="17" customFormat="1" ht="27.75" customHeight="1" x14ac:dyDescent="0.3">
      <c r="A637" s="34" t="s">
        <v>16</v>
      </c>
      <c r="B637" s="61" t="s">
        <v>164</v>
      </c>
      <c r="C637" s="5" t="s">
        <v>18</v>
      </c>
      <c r="D637" s="20" t="s">
        <v>291</v>
      </c>
      <c r="E637" s="65"/>
      <c r="F637" s="81">
        <f t="shared" ref="F637" si="221">+F638</f>
        <v>20489.599999999999</v>
      </c>
    </row>
    <row r="638" spans="1:6" s="17" customFormat="1" ht="20.25" x14ac:dyDescent="0.3">
      <c r="A638" s="42" t="s">
        <v>175</v>
      </c>
      <c r="B638" s="61" t="s">
        <v>164</v>
      </c>
      <c r="C638" s="5" t="s">
        <v>18</v>
      </c>
      <c r="D638" s="6" t="s">
        <v>291</v>
      </c>
      <c r="E638" s="64" t="s">
        <v>12</v>
      </c>
      <c r="F638" s="81">
        <v>20489.599999999999</v>
      </c>
    </row>
    <row r="639" spans="1:6" ht="37.5" x14ac:dyDescent="0.3">
      <c r="A639" s="34" t="s">
        <v>375</v>
      </c>
      <c r="B639" s="63" t="s">
        <v>164</v>
      </c>
      <c r="C639" s="6" t="s">
        <v>18</v>
      </c>
      <c r="D639" s="5" t="s">
        <v>197</v>
      </c>
      <c r="E639" s="64"/>
      <c r="F639" s="82">
        <f>SUM(F640+F657+F663)</f>
        <v>121508</v>
      </c>
    </row>
    <row r="640" spans="1:6" ht="20.25" x14ac:dyDescent="0.3">
      <c r="A640" s="34" t="s">
        <v>442</v>
      </c>
      <c r="B640" s="63" t="s">
        <v>164</v>
      </c>
      <c r="C640" s="6" t="s">
        <v>18</v>
      </c>
      <c r="D640" s="5" t="s">
        <v>228</v>
      </c>
      <c r="E640" s="64"/>
      <c r="F640" s="82">
        <f>SUM(F641+F646)</f>
        <v>41247.5</v>
      </c>
    </row>
    <row r="641" spans="1:6" ht="20.25" x14ac:dyDescent="0.3">
      <c r="A641" s="34" t="s">
        <v>119</v>
      </c>
      <c r="B641" s="63" t="s">
        <v>164</v>
      </c>
      <c r="C641" s="6" t="s">
        <v>18</v>
      </c>
      <c r="D641" s="5" t="s">
        <v>229</v>
      </c>
      <c r="E641" s="64"/>
      <c r="F641" s="82">
        <f>SUM(F642+F644)</f>
        <v>3415</v>
      </c>
    </row>
    <row r="642" spans="1:6" ht="20.25" x14ac:dyDescent="0.3">
      <c r="A642" s="34" t="s">
        <v>376</v>
      </c>
      <c r="B642" s="63" t="s">
        <v>164</v>
      </c>
      <c r="C642" s="6" t="s">
        <v>18</v>
      </c>
      <c r="D642" s="5" t="s">
        <v>231</v>
      </c>
      <c r="E642" s="64"/>
      <c r="F642" s="82">
        <f>SUM(F643)</f>
        <v>200</v>
      </c>
    </row>
    <row r="643" spans="1:6" ht="20.25" x14ac:dyDescent="0.3">
      <c r="A643" s="42" t="s">
        <v>175</v>
      </c>
      <c r="B643" s="61" t="s">
        <v>164</v>
      </c>
      <c r="C643" s="5" t="s">
        <v>18</v>
      </c>
      <c r="D643" s="20" t="s">
        <v>231</v>
      </c>
      <c r="E643" s="62" t="s">
        <v>12</v>
      </c>
      <c r="F643" s="81">
        <v>200</v>
      </c>
    </row>
    <row r="644" spans="1:6" ht="37.5" customHeight="1" x14ac:dyDescent="0.3">
      <c r="A644" s="34" t="s">
        <v>748</v>
      </c>
      <c r="B644" s="63" t="s">
        <v>164</v>
      </c>
      <c r="C644" s="6" t="s">
        <v>18</v>
      </c>
      <c r="D644" s="5" t="s">
        <v>749</v>
      </c>
      <c r="E644" s="64"/>
      <c r="F644" s="82">
        <f t="shared" ref="F644" si="222">SUM(F645)</f>
        <v>3215</v>
      </c>
    </row>
    <row r="645" spans="1:6" ht="20.25" x14ac:dyDescent="0.3">
      <c r="A645" s="42" t="s">
        <v>175</v>
      </c>
      <c r="B645" s="61" t="s">
        <v>164</v>
      </c>
      <c r="C645" s="5" t="s">
        <v>18</v>
      </c>
      <c r="D645" s="20" t="s">
        <v>749</v>
      </c>
      <c r="E645" s="62" t="s">
        <v>12</v>
      </c>
      <c r="F645" s="81">
        <v>3215</v>
      </c>
    </row>
    <row r="646" spans="1:6" ht="20.25" x14ac:dyDescent="0.3">
      <c r="A646" s="34" t="s">
        <v>13</v>
      </c>
      <c r="B646" s="63" t="s">
        <v>164</v>
      </c>
      <c r="C646" s="6" t="s">
        <v>18</v>
      </c>
      <c r="D646" s="5" t="s">
        <v>234</v>
      </c>
      <c r="E646" s="64"/>
      <c r="F646" s="82">
        <f>SUM(F647+F649+F651+F653+F655)</f>
        <v>37832.5</v>
      </c>
    </row>
    <row r="647" spans="1:6" ht="20.25" x14ac:dyDescent="0.3">
      <c r="A647" s="34" t="s">
        <v>171</v>
      </c>
      <c r="B647" s="63" t="s">
        <v>164</v>
      </c>
      <c r="C647" s="6" t="s">
        <v>18</v>
      </c>
      <c r="D647" s="5" t="s">
        <v>313</v>
      </c>
      <c r="E647" s="64"/>
      <c r="F647" s="82">
        <f t="shared" ref="F647" si="223">SUM(F648)</f>
        <v>342.1</v>
      </c>
    </row>
    <row r="648" spans="1:6" ht="20.25" x14ac:dyDescent="0.3">
      <c r="A648" s="42" t="s">
        <v>175</v>
      </c>
      <c r="B648" s="61" t="s">
        <v>164</v>
      </c>
      <c r="C648" s="5" t="s">
        <v>18</v>
      </c>
      <c r="D648" s="20" t="s">
        <v>313</v>
      </c>
      <c r="E648" s="62" t="s">
        <v>12</v>
      </c>
      <c r="F648" s="81">
        <v>342.1</v>
      </c>
    </row>
    <row r="649" spans="1:6" ht="20.25" x14ac:dyDescent="0.3">
      <c r="A649" s="34" t="s">
        <v>199</v>
      </c>
      <c r="B649" s="63" t="s">
        <v>164</v>
      </c>
      <c r="C649" s="6" t="s">
        <v>18</v>
      </c>
      <c r="D649" s="5" t="s">
        <v>384</v>
      </c>
      <c r="E649" s="64"/>
      <c r="F649" s="82">
        <f t="shared" ref="F649" si="224">SUM(F650)</f>
        <v>528.9</v>
      </c>
    </row>
    <row r="650" spans="1:6" ht="20.25" x14ac:dyDescent="0.3">
      <c r="A650" s="42" t="s">
        <v>175</v>
      </c>
      <c r="B650" s="61" t="s">
        <v>164</v>
      </c>
      <c r="C650" s="5" t="s">
        <v>18</v>
      </c>
      <c r="D650" s="20" t="s">
        <v>384</v>
      </c>
      <c r="E650" s="62" t="s">
        <v>12</v>
      </c>
      <c r="F650" s="81">
        <v>528.9</v>
      </c>
    </row>
    <row r="651" spans="1:6" ht="37.5" x14ac:dyDescent="0.3">
      <c r="A651" s="34" t="s">
        <v>386</v>
      </c>
      <c r="B651" s="63" t="s">
        <v>164</v>
      </c>
      <c r="C651" s="6" t="s">
        <v>18</v>
      </c>
      <c r="D651" s="5" t="s">
        <v>385</v>
      </c>
      <c r="E651" s="64"/>
      <c r="F651" s="82">
        <f t="shared" ref="F651:F655" si="225">SUM(F652)</f>
        <v>440</v>
      </c>
    </row>
    <row r="652" spans="1:6" ht="20.25" x14ac:dyDescent="0.3">
      <c r="A652" s="42" t="s">
        <v>175</v>
      </c>
      <c r="B652" s="61" t="s">
        <v>164</v>
      </c>
      <c r="C652" s="5" t="s">
        <v>18</v>
      </c>
      <c r="D652" s="20" t="s">
        <v>385</v>
      </c>
      <c r="E652" s="62" t="s">
        <v>12</v>
      </c>
      <c r="F652" s="81">
        <v>440</v>
      </c>
    </row>
    <row r="653" spans="1:6" ht="56.25" x14ac:dyDescent="0.3">
      <c r="A653" s="34" t="s">
        <v>747</v>
      </c>
      <c r="B653" s="63" t="s">
        <v>164</v>
      </c>
      <c r="C653" s="6" t="s">
        <v>18</v>
      </c>
      <c r="D653" s="5" t="s">
        <v>746</v>
      </c>
      <c r="E653" s="64"/>
      <c r="F653" s="82">
        <f t="shared" si="225"/>
        <v>1125.2</v>
      </c>
    </row>
    <row r="654" spans="1:6" ht="20.25" x14ac:dyDescent="0.3">
      <c r="A654" s="42" t="s">
        <v>175</v>
      </c>
      <c r="B654" s="61" t="s">
        <v>164</v>
      </c>
      <c r="C654" s="5" t="s">
        <v>18</v>
      </c>
      <c r="D654" s="20" t="s">
        <v>746</v>
      </c>
      <c r="E654" s="62" t="s">
        <v>12</v>
      </c>
      <c r="F654" s="81">
        <v>1125.2</v>
      </c>
    </row>
    <row r="655" spans="1:6" ht="20.25" x14ac:dyDescent="0.3">
      <c r="A655" s="34" t="s">
        <v>666</v>
      </c>
      <c r="B655" s="63" t="s">
        <v>164</v>
      </c>
      <c r="C655" s="6" t="s">
        <v>18</v>
      </c>
      <c r="D655" s="5" t="s">
        <v>667</v>
      </c>
      <c r="E655" s="64"/>
      <c r="F655" s="82">
        <f t="shared" si="225"/>
        <v>35396.300000000003</v>
      </c>
    </row>
    <row r="656" spans="1:6" ht="20.25" x14ac:dyDescent="0.3">
      <c r="A656" s="42" t="s">
        <v>175</v>
      </c>
      <c r="B656" s="61" t="s">
        <v>164</v>
      </c>
      <c r="C656" s="5" t="s">
        <v>18</v>
      </c>
      <c r="D656" s="20" t="s">
        <v>667</v>
      </c>
      <c r="E656" s="62" t="s">
        <v>12</v>
      </c>
      <c r="F656" s="81">
        <v>35396.300000000003</v>
      </c>
    </row>
    <row r="657" spans="1:6" ht="20.25" x14ac:dyDescent="0.3">
      <c r="A657" s="34" t="s">
        <v>357</v>
      </c>
      <c r="B657" s="63" t="s">
        <v>164</v>
      </c>
      <c r="C657" s="6" t="s">
        <v>18</v>
      </c>
      <c r="D657" s="5" t="s">
        <v>238</v>
      </c>
      <c r="E657" s="64"/>
      <c r="F657" s="82">
        <f t="shared" ref="F657" si="226">SUM(F658)</f>
        <v>706.4</v>
      </c>
    </row>
    <row r="658" spans="1:6" ht="20.25" x14ac:dyDescent="0.3">
      <c r="A658" s="34" t="s">
        <v>58</v>
      </c>
      <c r="B658" s="63" t="s">
        <v>164</v>
      </c>
      <c r="C658" s="6" t="s">
        <v>18</v>
      </c>
      <c r="D658" s="5" t="s">
        <v>239</v>
      </c>
      <c r="E658" s="64"/>
      <c r="F658" s="82">
        <f t="shared" ref="F658" si="227">SUM(F659+F661)</f>
        <v>706.4</v>
      </c>
    </row>
    <row r="659" spans="1:6" ht="24" customHeight="1" x14ac:dyDescent="0.3">
      <c r="A659" s="34" t="s">
        <v>202</v>
      </c>
      <c r="B659" s="63" t="s">
        <v>164</v>
      </c>
      <c r="C659" s="6" t="s">
        <v>18</v>
      </c>
      <c r="D659" s="5" t="s">
        <v>387</v>
      </c>
      <c r="E659" s="64"/>
      <c r="F659" s="82">
        <f t="shared" ref="F659" si="228">SUM(F660)</f>
        <v>656.4</v>
      </c>
    </row>
    <row r="660" spans="1:6" ht="20.25" x14ac:dyDescent="0.3">
      <c r="A660" s="42" t="s">
        <v>175</v>
      </c>
      <c r="B660" s="61" t="s">
        <v>164</v>
      </c>
      <c r="C660" s="5" t="s">
        <v>18</v>
      </c>
      <c r="D660" s="20" t="s">
        <v>387</v>
      </c>
      <c r="E660" s="62" t="s">
        <v>12</v>
      </c>
      <c r="F660" s="81">
        <v>656.4</v>
      </c>
    </row>
    <row r="661" spans="1:6" ht="20.25" x14ac:dyDescent="0.3">
      <c r="A661" s="34" t="s">
        <v>389</v>
      </c>
      <c r="B661" s="63" t="s">
        <v>164</v>
      </c>
      <c r="C661" s="6" t="s">
        <v>18</v>
      </c>
      <c r="D661" s="5" t="s">
        <v>388</v>
      </c>
      <c r="E661" s="64"/>
      <c r="F661" s="82">
        <f t="shared" ref="F661" si="229">SUM(F662)</f>
        <v>50</v>
      </c>
    </row>
    <row r="662" spans="1:6" ht="20.25" x14ac:dyDescent="0.3">
      <c r="A662" s="42" t="s">
        <v>175</v>
      </c>
      <c r="B662" s="61" t="s">
        <v>164</v>
      </c>
      <c r="C662" s="5" t="s">
        <v>18</v>
      </c>
      <c r="D662" s="20" t="s">
        <v>388</v>
      </c>
      <c r="E662" s="62" t="s">
        <v>12</v>
      </c>
      <c r="F662" s="81">
        <v>50</v>
      </c>
    </row>
    <row r="663" spans="1:6" ht="20.25" x14ac:dyDescent="0.3">
      <c r="A663" s="34" t="s">
        <v>328</v>
      </c>
      <c r="B663" s="63" t="s">
        <v>164</v>
      </c>
      <c r="C663" s="6" t="s">
        <v>18</v>
      </c>
      <c r="D663" s="5" t="s">
        <v>198</v>
      </c>
      <c r="E663" s="64"/>
      <c r="F663" s="82">
        <f>SUM(+F664)</f>
        <v>79554.100000000006</v>
      </c>
    </row>
    <row r="664" spans="1:6" ht="37.5" x14ac:dyDescent="0.3">
      <c r="A664" s="34" t="s">
        <v>380</v>
      </c>
      <c r="B664" s="63" t="s">
        <v>164</v>
      </c>
      <c r="C664" s="6" t="s">
        <v>18</v>
      </c>
      <c r="D664" s="5" t="s">
        <v>203</v>
      </c>
      <c r="E664" s="64"/>
      <c r="F664" s="82">
        <f t="shared" ref="F664" si="230">SUM(F665+F667)</f>
        <v>79554.100000000006</v>
      </c>
    </row>
    <row r="665" spans="1:6" ht="20.25" x14ac:dyDescent="0.3">
      <c r="A665" s="34" t="s">
        <v>391</v>
      </c>
      <c r="B665" s="63" t="s">
        <v>164</v>
      </c>
      <c r="C665" s="6" t="s">
        <v>18</v>
      </c>
      <c r="D665" s="5" t="s">
        <v>390</v>
      </c>
      <c r="E665" s="64"/>
      <c r="F665" s="82">
        <f t="shared" ref="F665" si="231">SUM(F666)</f>
        <v>47328.4</v>
      </c>
    </row>
    <row r="666" spans="1:6" ht="20.25" x14ac:dyDescent="0.3">
      <c r="A666" s="42" t="s">
        <v>175</v>
      </c>
      <c r="B666" s="61" t="s">
        <v>164</v>
      </c>
      <c r="C666" s="5" t="s">
        <v>18</v>
      </c>
      <c r="D666" s="20" t="s">
        <v>390</v>
      </c>
      <c r="E666" s="62" t="s">
        <v>12</v>
      </c>
      <c r="F666" s="81">
        <v>47328.4</v>
      </c>
    </row>
    <row r="667" spans="1:6" ht="24.75" customHeight="1" x14ac:dyDescent="0.3">
      <c r="A667" s="34" t="s">
        <v>16</v>
      </c>
      <c r="B667" s="63" t="s">
        <v>164</v>
      </c>
      <c r="C667" s="6" t="s">
        <v>18</v>
      </c>
      <c r="D667" s="5" t="s">
        <v>285</v>
      </c>
      <c r="E667" s="64"/>
      <c r="F667" s="82">
        <f t="shared" ref="F667" si="232">SUM(F668)</f>
        <v>32225.7</v>
      </c>
    </row>
    <row r="668" spans="1:6" ht="20.25" x14ac:dyDescent="0.3">
      <c r="A668" s="42" t="s">
        <v>175</v>
      </c>
      <c r="B668" s="61" t="s">
        <v>164</v>
      </c>
      <c r="C668" s="5" t="s">
        <v>18</v>
      </c>
      <c r="D668" s="20" t="s">
        <v>285</v>
      </c>
      <c r="E668" s="62" t="s">
        <v>12</v>
      </c>
      <c r="F668" s="81">
        <v>32225.7</v>
      </c>
    </row>
    <row r="669" spans="1:6" s="8" customFormat="1" ht="20.25" x14ac:dyDescent="0.3">
      <c r="A669" s="33" t="s">
        <v>205</v>
      </c>
      <c r="B669" s="61" t="s">
        <v>164</v>
      </c>
      <c r="C669" s="5" t="s">
        <v>164</v>
      </c>
      <c r="D669" s="5"/>
      <c r="E669" s="62"/>
      <c r="F669" s="81">
        <f>F670+F710+F715</f>
        <v>37552.299999999996</v>
      </c>
    </row>
    <row r="670" spans="1:6" ht="37.5" x14ac:dyDescent="0.3">
      <c r="A670" s="34" t="s">
        <v>375</v>
      </c>
      <c r="B670" s="63" t="s">
        <v>164</v>
      </c>
      <c r="C670" s="6" t="s">
        <v>164</v>
      </c>
      <c r="D670" s="5" t="s">
        <v>197</v>
      </c>
      <c r="E670" s="64"/>
      <c r="F670" s="82">
        <f>F671+F694+F702</f>
        <v>35411.1</v>
      </c>
    </row>
    <row r="671" spans="1:6" ht="20.25" x14ac:dyDescent="0.3">
      <c r="A671" s="34" t="s">
        <v>442</v>
      </c>
      <c r="B671" s="63" t="s">
        <v>164</v>
      </c>
      <c r="C671" s="6" t="s">
        <v>164</v>
      </c>
      <c r="D671" s="20" t="s">
        <v>228</v>
      </c>
      <c r="E671" s="64"/>
      <c r="F671" s="82">
        <f>F672+F678+F675+F687</f>
        <v>27946.6</v>
      </c>
    </row>
    <row r="672" spans="1:6" ht="20.25" x14ac:dyDescent="0.3">
      <c r="A672" s="34" t="s">
        <v>119</v>
      </c>
      <c r="B672" s="63" t="s">
        <v>164</v>
      </c>
      <c r="C672" s="6" t="s">
        <v>164</v>
      </c>
      <c r="D672" s="20" t="s">
        <v>229</v>
      </c>
      <c r="E672" s="64"/>
      <c r="F672" s="82">
        <f t="shared" ref="F672" si="233">F673</f>
        <v>6881.5</v>
      </c>
    </row>
    <row r="673" spans="1:6" ht="20.25" x14ac:dyDescent="0.3">
      <c r="A673" s="34" t="s">
        <v>376</v>
      </c>
      <c r="B673" s="63" t="s">
        <v>164</v>
      </c>
      <c r="C673" s="6" t="s">
        <v>164</v>
      </c>
      <c r="D673" s="20" t="s">
        <v>231</v>
      </c>
      <c r="E673" s="64"/>
      <c r="F673" s="82">
        <f t="shared" ref="F673" si="234">SUM(F674)</f>
        <v>6881.5</v>
      </c>
    </row>
    <row r="674" spans="1:6" ht="37.5" x14ac:dyDescent="0.3">
      <c r="A674" s="36" t="s">
        <v>21</v>
      </c>
      <c r="B674" s="63" t="s">
        <v>164</v>
      </c>
      <c r="C674" s="6" t="s">
        <v>164</v>
      </c>
      <c r="D674" s="20" t="s">
        <v>231</v>
      </c>
      <c r="E674" s="62" t="s">
        <v>22</v>
      </c>
      <c r="F674" s="81">
        <v>6881.5</v>
      </c>
    </row>
    <row r="675" spans="1:6" ht="20.25" x14ac:dyDescent="0.3">
      <c r="A675" s="34" t="s">
        <v>99</v>
      </c>
      <c r="B675" s="63" t="s">
        <v>164</v>
      </c>
      <c r="C675" s="6" t="s">
        <v>164</v>
      </c>
      <c r="D675" s="20" t="s">
        <v>315</v>
      </c>
      <c r="E675" s="64"/>
      <c r="F675" s="82">
        <f t="shared" ref="F675" si="235">F676</f>
        <v>101</v>
      </c>
    </row>
    <row r="676" spans="1:6" ht="37.5" x14ac:dyDescent="0.3">
      <c r="A676" s="34" t="s">
        <v>632</v>
      </c>
      <c r="B676" s="63" t="s">
        <v>164</v>
      </c>
      <c r="C676" s="6" t="s">
        <v>164</v>
      </c>
      <c r="D676" s="20" t="s">
        <v>631</v>
      </c>
      <c r="E676" s="64"/>
      <c r="F676" s="82">
        <f t="shared" ref="F676" si="236">SUM(F677)</f>
        <v>101</v>
      </c>
    </row>
    <row r="677" spans="1:6" ht="20.25" x14ac:dyDescent="0.3">
      <c r="A677" s="42" t="s">
        <v>175</v>
      </c>
      <c r="B677" s="63" t="s">
        <v>164</v>
      </c>
      <c r="C677" s="6" t="s">
        <v>164</v>
      </c>
      <c r="D677" s="20" t="s">
        <v>631</v>
      </c>
      <c r="E677" s="62" t="s">
        <v>12</v>
      </c>
      <c r="F677" s="81">
        <v>101</v>
      </c>
    </row>
    <row r="678" spans="1:6" ht="20.25" x14ac:dyDescent="0.3">
      <c r="A678" s="34" t="s">
        <v>17</v>
      </c>
      <c r="B678" s="63" t="s">
        <v>164</v>
      </c>
      <c r="C678" s="6" t="s">
        <v>164</v>
      </c>
      <c r="D678" s="20" t="s">
        <v>599</v>
      </c>
      <c r="E678" s="64"/>
      <c r="F678" s="82">
        <f t="shared" ref="F678" si="237">F679+F681+F683+F685</f>
        <v>713</v>
      </c>
    </row>
    <row r="679" spans="1:6" ht="37.5" x14ac:dyDescent="0.3">
      <c r="A679" s="42" t="s">
        <v>209</v>
      </c>
      <c r="B679" s="63" t="s">
        <v>164</v>
      </c>
      <c r="C679" s="6" t="s">
        <v>164</v>
      </c>
      <c r="D679" s="20" t="s">
        <v>623</v>
      </c>
      <c r="E679" s="64"/>
      <c r="F679" s="82">
        <f t="shared" ref="F679" si="238">SUM(F680)</f>
        <v>360</v>
      </c>
    </row>
    <row r="680" spans="1:6" ht="20.25" x14ac:dyDescent="0.3">
      <c r="A680" s="43" t="s">
        <v>25</v>
      </c>
      <c r="B680" s="63" t="s">
        <v>164</v>
      </c>
      <c r="C680" s="6" t="s">
        <v>164</v>
      </c>
      <c r="D680" s="20" t="s">
        <v>623</v>
      </c>
      <c r="E680" s="64" t="s">
        <v>26</v>
      </c>
      <c r="F680" s="81">
        <v>360</v>
      </c>
    </row>
    <row r="681" spans="1:6" ht="20.25" x14ac:dyDescent="0.3">
      <c r="A681" s="42" t="s">
        <v>210</v>
      </c>
      <c r="B681" s="63" t="s">
        <v>164</v>
      </c>
      <c r="C681" s="6" t="s">
        <v>164</v>
      </c>
      <c r="D681" s="20" t="s">
        <v>624</v>
      </c>
      <c r="E681" s="64"/>
      <c r="F681" s="82">
        <f t="shared" ref="F681" si="239">SUM(F682)</f>
        <v>50</v>
      </c>
    </row>
    <row r="682" spans="1:6" ht="20.25" x14ac:dyDescent="0.3">
      <c r="A682" s="40" t="s">
        <v>65</v>
      </c>
      <c r="B682" s="63" t="s">
        <v>164</v>
      </c>
      <c r="C682" s="6" t="s">
        <v>164</v>
      </c>
      <c r="D682" s="20" t="s">
        <v>624</v>
      </c>
      <c r="E682" s="64" t="s">
        <v>66</v>
      </c>
      <c r="F682" s="81">
        <v>50</v>
      </c>
    </row>
    <row r="683" spans="1:6" ht="37.5" x14ac:dyDescent="0.3">
      <c r="A683" s="30" t="s">
        <v>717</v>
      </c>
      <c r="B683" s="63" t="s">
        <v>164</v>
      </c>
      <c r="C683" s="6" t="s">
        <v>164</v>
      </c>
      <c r="D683" s="20" t="s">
        <v>625</v>
      </c>
      <c r="E683" s="64"/>
      <c r="F683" s="82">
        <f t="shared" ref="F683" si="240">SUM(F684)</f>
        <v>165</v>
      </c>
    </row>
    <row r="684" spans="1:6" ht="20.25" x14ac:dyDescent="0.3">
      <c r="A684" s="40" t="s">
        <v>65</v>
      </c>
      <c r="B684" s="63" t="s">
        <v>164</v>
      </c>
      <c r="C684" s="6" t="s">
        <v>164</v>
      </c>
      <c r="D684" s="20" t="s">
        <v>625</v>
      </c>
      <c r="E684" s="64" t="s">
        <v>66</v>
      </c>
      <c r="F684" s="81">
        <v>165</v>
      </c>
    </row>
    <row r="685" spans="1:6" ht="43.5" customHeight="1" x14ac:dyDescent="0.3">
      <c r="A685" s="42" t="s">
        <v>211</v>
      </c>
      <c r="B685" s="63" t="s">
        <v>164</v>
      </c>
      <c r="C685" s="6" t="s">
        <v>164</v>
      </c>
      <c r="D685" s="20" t="s">
        <v>626</v>
      </c>
      <c r="E685" s="64"/>
      <c r="F685" s="82">
        <f t="shared" ref="F685" si="241">SUM(F686)</f>
        <v>138</v>
      </c>
    </row>
    <row r="686" spans="1:6" ht="20.25" x14ac:dyDescent="0.3">
      <c r="A686" s="40" t="s">
        <v>65</v>
      </c>
      <c r="B686" s="63" t="s">
        <v>164</v>
      </c>
      <c r="C686" s="6" t="s">
        <v>164</v>
      </c>
      <c r="D686" s="20" t="s">
        <v>626</v>
      </c>
      <c r="E686" s="64" t="s">
        <v>66</v>
      </c>
      <c r="F686" s="81">
        <v>138</v>
      </c>
    </row>
    <row r="687" spans="1:6" ht="20.25" x14ac:dyDescent="0.3">
      <c r="A687" s="41" t="s">
        <v>634</v>
      </c>
      <c r="B687" s="63" t="s">
        <v>164</v>
      </c>
      <c r="C687" s="6" t="s">
        <v>164</v>
      </c>
      <c r="D687" s="20" t="s">
        <v>633</v>
      </c>
      <c r="E687" s="64"/>
      <c r="F687" s="81">
        <f t="shared" ref="F687" si="242">F688</f>
        <v>20251.099999999999</v>
      </c>
    </row>
    <row r="688" spans="1:6" ht="37.5" x14ac:dyDescent="0.3">
      <c r="A688" s="45" t="s">
        <v>636</v>
      </c>
      <c r="B688" s="63" t="s">
        <v>164</v>
      </c>
      <c r="C688" s="6" t="s">
        <v>164</v>
      </c>
      <c r="D688" s="20" t="s">
        <v>635</v>
      </c>
      <c r="E688" s="64"/>
      <c r="F688" s="81">
        <f t="shared" ref="F688" si="243">F689+F692</f>
        <v>20251.099999999999</v>
      </c>
    </row>
    <row r="689" spans="1:6" ht="62.25" customHeight="1" x14ac:dyDescent="0.3">
      <c r="A689" s="45" t="s">
        <v>638</v>
      </c>
      <c r="B689" s="63" t="s">
        <v>164</v>
      </c>
      <c r="C689" s="6" t="s">
        <v>164</v>
      </c>
      <c r="D689" s="20" t="s">
        <v>637</v>
      </c>
      <c r="E689" s="64"/>
      <c r="F689" s="82">
        <f>+F690+F691</f>
        <v>16412.599999999999</v>
      </c>
    </row>
    <row r="690" spans="1:6" ht="37.5" x14ac:dyDescent="0.3">
      <c r="A690" s="37" t="s">
        <v>21</v>
      </c>
      <c r="B690" s="63" t="s">
        <v>164</v>
      </c>
      <c r="C690" s="6" t="s">
        <v>164</v>
      </c>
      <c r="D690" s="20" t="s">
        <v>637</v>
      </c>
      <c r="E690" s="62" t="s">
        <v>22</v>
      </c>
      <c r="F690" s="81">
        <v>7745.6</v>
      </c>
    </row>
    <row r="691" spans="1:6" ht="20.25" x14ac:dyDescent="0.3">
      <c r="A691" s="42" t="s">
        <v>175</v>
      </c>
      <c r="B691" s="63" t="s">
        <v>164</v>
      </c>
      <c r="C691" s="6" t="s">
        <v>164</v>
      </c>
      <c r="D691" s="20" t="s">
        <v>637</v>
      </c>
      <c r="E691" s="62" t="s">
        <v>12</v>
      </c>
      <c r="F691" s="81">
        <v>8666.9999999999982</v>
      </c>
    </row>
    <row r="692" spans="1:6" ht="56.25" x14ac:dyDescent="0.3">
      <c r="A692" s="45" t="s">
        <v>639</v>
      </c>
      <c r="B692" s="63" t="s">
        <v>164</v>
      </c>
      <c r="C692" s="6" t="s">
        <v>164</v>
      </c>
      <c r="D692" s="20" t="s">
        <v>704</v>
      </c>
      <c r="E692" s="64"/>
      <c r="F692" s="82">
        <f t="shared" ref="F692" si="244">SUM(F693)</f>
        <v>3838.4999999999991</v>
      </c>
    </row>
    <row r="693" spans="1:6" ht="20.25" x14ac:dyDescent="0.3">
      <c r="A693" s="42" t="s">
        <v>175</v>
      </c>
      <c r="B693" s="63" t="s">
        <v>164</v>
      </c>
      <c r="C693" s="6" t="s">
        <v>164</v>
      </c>
      <c r="D693" s="20" t="s">
        <v>704</v>
      </c>
      <c r="E693" s="62" t="s">
        <v>12</v>
      </c>
      <c r="F693" s="81">
        <v>3838.4999999999991</v>
      </c>
    </row>
    <row r="694" spans="1:6" ht="20.25" x14ac:dyDescent="0.3">
      <c r="A694" s="34" t="s">
        <v>357</v>
      </c>
      <c r="B694" s="63" t="s">
        <v>164</v>
      </c>
      <c r="C694" s="6" t="s">
        <v>164</v>
      </c>
      <c r="D694" s="20" t="s">
        <v>238</v>
      </c>
      <c r="E694" s="64"/>
      <c r="F694" s="81">
        <f t="shared" ref="F694" si="245">F695</f>
        <v>1100</v>
      </c>
    </row>
    <row r="695" spans="1:6" ht="20.25" x14ac:dyDescent="0.3">
      <c r="A695" s="42" t="s">
        <v>58</v>
      </c>
      <c r="B695" s="63" t="s">
        <v>164</v>
      </c>
      <c r="C695" s="6" t="s">
        <v>164</v>
      </c>
      <c r="D695" s="20" t="s">
        <v>239</v>
      </c>
      <c r="E695" s="64"/>
      <c r="F695" s="82">
        <f>F696+F698+F700</f>
        <v>1100</v>
      </c>
    </row>
    <row r="696" spans="1:6" ht="37.5" x14ac:dyDescent="0.3">
      <c r="A696" s="34" t="s">
        <v>206</v>
      </c>
      <c r="B696" s="63" t="s">
        <v>164</v>
      </c>
      <c r="C696" s="6" t="s">
        <v>164</v>
      </c>
      <c r="D696" s="20" t="s">
        <v>627</v>
      </c>
      <c r="E696" s="64"/>
      <c r="F696" s="82">
        <f t="shared" ref="F696" si="246">SUM(F697)</f>
        <v>850</v>
      </c>
    </row>
    <row r="697" spans="1:6" ht="20.25" x14ac:dyDescent="0.3">
      <c r="A697" s="42" t="s">
        <v>175</v>
      </c>
      <c r="B697" s="63" t="s">
        <v>164</v>
      </c>
      <c r="C697" s="6" t="s">
        <v>164</v>
      </c>
      <c r="D697" s="20" t="s">
        <v>627</v>
      </c>
      <c r="E697" s="64" t="s">
        <v>12</v>
      </c>
      <c r="F697" s="81">
        <v>850</v>
      </c>
    </row>
    <row r="698" spans="1:6" ht="20.25" x14ac:dyDescent="0.3">
      <c r="A698" s="42" t="s">
        <v>207</v>
      </c>
      <c r="B698" s="63" t="s">
        <v>164</v>
      </c>
      <c r="C698" s="6" t="s">
        <v>164</v>
      </c>
      <c r="D698" s="20" t="s">
        <v>628</v>
      </c>
      <c r="E698" s="64"/>
      <c r="F698" s="82">
        <f>+F699</f>
        <v>200</v>
      </c>
    </row>
    <row r="699" spans="1:6" ht="20.25" x14ac:dyDescent="0.3">
      <c r="A699" s="42" t="s">
        <v>175</v>
      </c>
      <c r="B699" s="63" t="s">
        <v>164</v>
      </c>
      <c r="C699" s="6" t="s">
        <v>164</v>
      </c>
      <c r="D699" s="20" t="s">
        <v>628</v>
      </c>
      <c r="E699" s="64" t="s">
        <v>12</v>
      </c>
      <c r="F699" s="81">
        <v>200</v>
      </c>
    </row>
    <row r="700" spans="1:6" ht="37.5" x14ac:dyDescent="0.3">
      <c r="A700" s="42" t="s">
        <v>208</v>
      </c>
      <c r="B700" s="63" t="s">
        <v>164</v>
      </c>
      <c r="C700" s="6" t="s">
        <v>164</v>
      </c>
      <c r="D700" s="20" t="s">
        <v>629</v>
      </c>
      <c r="E700" s="64"/>
      <c r="F700" s="82">
        <f>+F701</f>
        <v>50</v>
      </c>
    </row>
    <row r="701" spans="1:6" ht="20.25" x14ac:dyDescent="0.3">
      <c r="A701" s="42" t="s">
        <v>175</v>
      </c>
      <c r="B701" s="63" t="s">
        <v>164</v>
      </c>
      <c r="C701" s="6" t="s">
        <v>164</v>
      </c>
      <c r="D701" s="20" t="s">
        <v>629</v>
      </c>
      <c r="E701" s="64" t="s">
        <v>12</v>
      </c>
      <c r="F701" s="81">
        <v>50</v>
      </c>
    </row>
    <row r="702" spans="1:6" ht="20.25" x14ac:dyDescent="0.3">
      <c r="A702" s="34" t="s">
        <v>328</v>
      </c>
      <c r="B702" s="63" t="s">
        <v>164</v>
      </c>
      <c r="C702" s="6" t="s">
        <v>164</v>
      </c>
      <c r="D702" s="20" t="s">
        <v>198</v>
      </c>
      <c r="E702" s="64"/>
      <c r="F702" s="81">
        <f>F706+F703</f>
        <v>6364.5</v>
      </c>
    </row>
    <row r="703" spans="1:6" ht="37.5" x14ac:dyDescent="0.3">
      <c r="A703" s="34" t="s">
        <v>380</v>
      </c>
      <c r="B703" s="63" t="s">
        <v>164</v>
      </c>
      <c r="C703" s="6" t="s">
        <v>164</v>
      </c>
      <c r="D703" s="11" t="s">
        <v>203</v>
      </c>
      <c r="E703" s="64"/>
      <c r="F703" s="81">
        <f>F704</f>
        <v>6329.5</v>
      </c>
    </row>
    <row r="704" spans="1:6" ht="20.25" x14ac:dyDescent="0.3">
      <c r="A704" s="52" t="s">
        <v>702</v>
      </c>
      <c r="B704" s="63" t="s">
        <v>164</v>
      </c>
      <c r="C704" s="6" t="s">
        <v>164</v>
      </c>
      <c r="D704" s="11" t="s">
        <v>703</v>
      </c>
      <c r="E704" s="64"/>
      <c r="F704" s="81">
        <f>F705</f>
        <v>6329.5</v>
      </c>
    </row>
    <row r="705" spans="1:6" ht="20.25" x14ac:dyDescent="0.3">
      <c r="A705" s="53" t="s">
        <v>175</v>
      </c>
      <c r="B705" s="63" t="s">
        <v>164</v>
      </c>
      <c r="C705" s="6" t="s">
        <v>164</v>
      </c>
      <c r="D705" s="11" t="s">
        <v>703</v>
      </c>
      <c r="E705" s="64" t="s">
        <v>12</v>
      </c>
      <c r="F705" s="81">
        <v>6329.5</v>
      </c>
    </row>
    <row r="706" spans="1:6" ht="20.25" x14ac:dyDescent="0.3">
      <c r="A706" s="42" t="s">
        <v>17</v>
      </c>
      <c r="B706" s="63" t="s">
        <v>164</v>
      </c>
      <c r="C706" s="6" t="s">
        <v>164</v>
      </c>
      <c r="D706" s="20" t="s">
        <v>224</v>
      </c>
      <c r="E706" s="64"/>
      <c r="F706" s="82">
        <f t="shared" ref="F706" si="247">F707</f>
        <v>35</v>
      </c>
    </row>
    <row r="707" spans="1:6" ht="37.5" x14ac:dyDescent="0.3">
      <c r="A707" s="42" t="s">
        <v>212</v>
      </c>
      <c r="B707" s="63" t="s">
        <v>164</v>
      </c>
      <c r="C707" s="6" t="s">
        <v>164</v>
      </c>
      <c r="D707" s="20" t="s">
        <v>630</v>
      </c>
      <c r="E707" s="64"/>
      <c r="F707" s="82">
        <f t="shared" ref="F707" si="248">SUM(+F708+F709)</f>
        <v>35</v>
      </c>
    </row>
    <row r="708" spans="1:6" ht="37.5" x14ac:dyDescent="0.3">
      <c r="A708" s="40" t="s">
        <v>21</v>
      </c>
      <c r="B708" s="63" t="s">
        <v>164</v>
      </c>
      <c r="C708" s="6" t="s">
        <v>164</v>
      </c>
      <c r="D708" s="20" t="s">
        <v>630</v>
      </c>
      <c r="E708" s="64" t="s">
        <v>22</v>
      </c>
      <c r="F708" s="81">
        <v>15</v>
      </c>
    </row>
    <row r="709" spans="1:6" ht="20.25" x14ac:dyDescent="0.3">
      <c r="A709" s="40" t="s">
        <v>65</v>
      </c>
      <c r="B709" s="63" t="s">
        <v>164</v>
      </c>
      <c r="C709" s="6" t="s">
        <v>164</v>
      </c>
      <c r="D709" s="20" t="s">
        <v>630</v>
      </c>
      <c r="E709" s="64" t="s">
        <v>66</v>
      </c>
      <c r="F709" s="81">
        <v>20</v>
      </c>
    </row>
    <row r="710" spans="1:6" ht="37.5" customHeight="1" x14ac:dyDescent="0.3">
      <c r="A710" s="42" t="s">
        <v>326</v>
      </c>
      <c r="B710" s="63" t="s">
        <v>164</v>
      </c>
      <c r="C710" s="6" t="s">
        <v>164</v>
      </c>
      <c r="D710" s="7" t="s">
        <v>6</v>
      </c>
      <c r="E710" s="64"/>
      <c r="F710" s="82">
        <f t="shared" ref="F710:F713" si="249">SUM(F711)</f>
        <v>1991.1</v>
      </c>
    </row>
    <row r="711" spans="1:6" ht="20.25" x14ac:dyDescent="0.3">
      <c r="A711" s="42" t="s">
        <v>357</v>
      </c>
      <c r="B711" s="63" t="s">
        <v>164</v>
      </c>
      <c r="C711" s="6" t="s">
        <v>164</v>
      </c>
      <c r="D711" s="7" t="s">
        <v>7</v>
      </c>
      <c r="E711" s="64"/>
      <c r="F711" s="82">
        <f t="shared" si="249"/>
        <v>1991.1</v>
      </c>
    </row>
    <row r="712" spans="1:6" ht="20.25" x14ac:dyDescent="0.3">
      <c r="A712" s="42" t="s">
        <v>8</v>
      </c>
      <c r="B712" s="63" t="s">
        <v>164</v>
      </c>
      <c r="C712" s="6" t="s">
        <v>164</v>
      </c>
      <c r="D712" s="7" t="s">
        <v>9</v>
      </c>
      <c r="E712" s="64"/>
      <c r="F712" s="82">
        <f t="shared" ref="F712" si="250">+F713</f>
        <v>1991.1</v>
      </c>
    </row>
    <row r="713" spans="1:6" ht="37.5" x14ac:dyDescent="0.3">
      <c r="A713" s="42" t="s">
        <v>213</v>
      </c>
      <c r="B713" s="63" t="s">
        <v>164</v>
      </c>
      <c r="C713" s="6" t="s">
        <v>164</v>
      </c>
      <c r="D713" s="7" t="s">
        <v>214</v>
      </c>
      <c r="E713" s="64"/>
      <c r="F713" s="82">
        <f t="shared" si="249"/>
        <v>1991.1</v>
      </c>
    </row>
    <row r="714" spans="1:6" ht="56.25" x14ac:dyDescent="0.3">
      <c r="A714" s="42" t="s">
        <v>83</v>
      </c>
      <c r="B714" s="63" t="s">
        <v>164</v>
      </c>
      <c r="C714" s="6" t="s">
        <v>164</v>
      </c>
      <c r="D714" s="7" t="s">
        <v>214</v>
      </c>
      <c r="E714" s="64" t="s">
        <v>84</v>
      </c>
      <c r="F714" s="81">
        <v>1991.1</v>
      </c>
    </row>
    <row r="715" spans="1:6" s="17" customFormat="1" ht="37.5" x14ac:dyDescent="0.3">
      <c r="A715" s="43" t="s">
        <v>341</v>
      </c>
      <c r="B715" s="61" t="s">
        <v>164</v>
      </c>
      <c r="C715" s="5" t="s">
        <v>164</v>
      </c>
      <c r="D715" s="5" t="s">
        <v>15</v>
      </c>
      <c r="E715" s="62"/>
      <c r="F715" s="82">
        <f t="shared" ref="F715:F718" si="251">F716</f>
        <v>150.1</v>
      </c>
    </row>
    <row r="716" spans="1:6" s="17" customFormat="1" ht="20.25" x14ac:dyDescent="0.3">
      <c r="A716" s="48" t="s">
        <v>442</v>
      </c>
      <c r="B716" s="61" t="s">
        <v>164</v>
      </c>
      <c r="C716" s="5" t="s">
        <v>164</v>
      </c>
      <c r="D716" s="5" t="s">
        <v>730</v>
      </c>
      <c r="E716" s="62"/>
      <c r="F716" s="82">
        <f t="shared" si="251"/>
        <v>150.1</v>
      </c>
    </row>
    <row r="717" spans="1:6" s="17" customFormat="1" ht="20.25" x14ac:dyDescent="0.3">
      <c r="A717" s="43" t="s">
        <v>13</v>
      </c>
      <c r="B717" s="61" t="s">
        <v>164</v>
      </c>
      <c r="C717" s="5" t="s">
        <v>164</v>
      </c>
      <c r="D717" s="5" t="s">
        <v>738</v>
      </c>
      <c r="E717" s="62"/>
      <c r="F717" s="82">
        <f t="shared" si="251"/>
        <v>150.1</v>
      </c>
    </row>
    <row r="718" spans="1:6" s="17" customFormat="1" ht="21" customHeight="1" x14ac:dyDescent="0.3">
      <c r="A718" s="43" t="s">
        <v>740</v>
      </c>
      <c r="B718" s="63" t="s">
        <v>164</v>
      </c>
      <c r="C718" s="6" t="s">
        <v>164</v>
      </c>
      <c r="D718" s="5" t="s">
        <v>739</v>
      </c>
      <c r="E718" s="64"/>
      <c r="F718" s="81">
        <f t="shared" si="251"/>
        <v>150.1</v>
      </c>
    </row>
    <row r="719" spans="1:6" s="17" customFormat="1" ht="20.25" x14ac:dyDescent="0.3">
      <c r="A719" s="42" t="s">
        <v>175</v>
      </c>
      <c r="B719" s="63" t="s">
        <v>164</v>
      </c>
      <c r="C719" s="6" t="s">
        <v>164</v>
      </c>
      <c r="D719" s="6" t="s">
        <v>739</v>
      </c>
      <c r="E719" s="64" t="s">
        <v>12</v>
      </c>
      <c r="F719" s="81">
        <v>150.1</v>
      </c>
    </row>
    <row r="720" spans="1:6" s="8" customFormat="1" ht="20.25" x14ac:dyDescent="0.3">
      <c r="A720" s="33" t="s">
        <v>215</v>
      </c>
      <c r="B720" s="61" t="s">
        <v>164</v>
      </c>
      <c r="C720" s="5" t="s">
        <v>117</v>
      </c>
      <c r="D720" s="5"/>
      <c r="E720" s="62"/>
      <c r="F720" s="81">
        <f>+F721+F765+F760+F755</f>
        <v>78604.899999999994</v>
      </c>
    </row>
    <row r="721" spans="1:6" ht="37.5" x14ac:dyDescent="0.3">
      <c r="A721" s="34" t="s">
        <v>413</v>
      </c>
      <c r="B721" s="61" t="s">
        <v>164</v>
      </c>
      <c r="C721" s="5" t="s">
        <v>117</v>
      </c>
      <c r="D721" s="5" t="s">
        <v>178</v>
      </c>
      <c r="E721" s="62"/>
      <c r="F721" s="81">
        <f t="shared" ref="F721" si="252">F722+F728</f>
        <v>77811.5</v>
      </c>
    </row>
    <row r="722" spans="1:6" ht="20.25" x14ac:dyDescent="0.3">
      <c r="A722" s="34" t="s">
        <v>442</v>
      </c>
      <c r="B722" s="61" t="s">
        <v>164</v>
      </c>
      <c r="C722" s="5" t="s">
        <v>117</v>
      </c>
      <c r="D722" s="20" t="s">
        <v>167</v>
      </c>
      <c r="E722" s="62"/>
      <c r="F722" s="81">
        <f t="shared" ref="F722" si="253">SUM(F723)</f>
        <v>37862.1</v>
      </c>
    </row>
    <row r="723" spans="1:6" ht="20.25" x14ac:dyDescent="0.3">
      <c r="A723" s="34" t="s">
        <v>17</v>
      </c>
      <c r="B723" s="61" t="s">
        <v>164</v>
      </c>
      <c r="C723" s="5" t="s">
        <v>117</v>
      </c>
      <c r="D723" s="20" t="s">
        <v>174</v>
      </c>
      <c r="E723" s="62"/>
      <c r="F723" s="81">
        <f t="shared" ref="F723" si="254">SUM(F724+F726)</f>
        <v>37862.1</v>
      </c>
    </row>
    <row r="724" spans="1:6" ht="37.5" x14ac:dyDescent="0.3">
      <c r="A724" s="51" t="s">
        <v>432</v>
      </c>
      <c r="B724" s="61" t="s">
        <v>164</v>
      </c>
      <c r="C724" s="5" t="s">
        <v>117</v>
      </c>
      <c r="D724" s="20" t="s">
        <v>678</v>
      </c>
      <c r="E724" s="62"/>
      <c r="F724" s="81">
        <f t="shared" ref="F724" si="255">+F725</f>
        <v>33337.5</v>
      </c>
    </row>
    <row r="725" spans="1:6" ht="20.25" x14ac:dyDescent="0.3">
      <c r="A725" s="37" t="s">
        <v>323</v>
      </c>
      <c r="B725" s="61" t="s">
        <v>164</v>
      </c>
      <c r="C725" s="5" t="s">
        <v>117</v>
      </c>
      <c r="D725" s="20" t="s">
        <v>678</v>
      </c>
      <c r="E725" s="62" t="s">
        <v>324</v>
      </c>
      <c r="F725" s="81">
        <v>33337.5</v>
      </c>
    </row>
    <row r="726" spans="1:6" ht="37.5" x14ac:dyDescent="0.3">
      <c r="A726" s="51" t="s">
        <v>188</v>
      </c>
      <c r="B726" s="61" t="s">
        <v>164</v>
      </c>
      <c r="C726" s="5" t="s">
        <v>117</v>
      </c>
      <c r="D726" s="20" t="s">
        <v>176</v>
      </c>
      <c r="E726" s="62"/>
      <c r="F726" s="81">
        <f t="shared" ref="F726" si="256">+F727</f>
        <v>4524.5999999999995</v>
      </c>
    </row>
    <row r="727" spans="1:6" ht="20.25" x14ac:dyDescent="0.3">
      <c r="A727" s="37" t="s">
        <v>323</v>
      </c>
      <c r="B727" s="61" t="s">
        <v>164</v>
      </c>
      <c r="C727" s="5" t="s">
        <v>117</v>
      </c>
      <c r="D727" s="20" t="s">
        <v>176</v>
      </c>
      <c r="E727" s="62" t="s">
        <v>324</v>
      </c>
      <c r="F727" s="81">
        <v>4524.5999999999995</v>
      </c>
    </row>
    <row r="728" spans="1:6" ht="20.25" x14ac:dyDescent="0.3">
      <c r="A728" s="34" t="s">
        <v>328</v>
      </c>
      <c r="B728" s="61" t="s">
        <v>164</v>
      </c>
      <c r="C728" s="5" t="s">
        <v>117</v>
      </c>
      <c r="D728" s="20" t="s">
        <v>190</v>
      </c>
      <c r="E728" s="62"/>
      <c r="F728" s="81">
        <f>SUM(F729+F736+F744)</f>
        <v>39949.4</v>
      </c>
    </row>
    <row r="729" spans="1:6" ht="20.25" x14ac:dyDescent="0.3">
      <c r="A729" s="34" t="s">
        <v>58</v>
      </c>
      <c r="B729" s="61" t="s">
        <v>164</v>
      </c>
      <c r="C729" s="5" t="s">
        <v>117</v>
      </c>
      <c r="D729" s="20" t="s">
        <v>191</v>
      </c>
      <c r="E729" s="62"/>
      <c r="F729" s="81">
        <f t="shared" ref="F729" si="257">F730+F734</f>
        <v>4134.5</v>
      </c>
    </row>
    <row r="730" spans="1:6" ht="37.5" x14ac:dyDescent="0.3">
      <c r="A730" s="34" t="s">
        <v>216</v>
      </c>
      <c r="B730" s="61" t="s">
        <v>164</v>
      </c>
      <c r="C730" s="5" t="s">
        <v>117</v>
      </c>
      <c r="D730" s="20" t="s">
        <v>446</v>
      </c>
      <c r="E730" s="62"/>
      <c r="F730" s="81">
        <f t="shared" ref="F730" si="258">SUM(F731:F733)</f>
        <v>329.8</v>
      </c>
    </row>
    <row r="731" spans="1:6" ht="20.25" x14ac:dyDescent="0.3">
      <c r="A731" s="37" t="s">
        <v>61</v>
      </c>
      <c r="B731" s="61" t="s">
        <v>164</v>
      </c>
      <c r="C731" s="5" t="s">
        <v>117</v>
      </c>
      <c r="D731" s="20" t="s">
        <v>446</v>
      </c>
      <c r="E731" s="62" t="s">
        <v>62</v>
      </c>
      <c r="F731" s="81">
        <v>50</v>
      </c>
    </row>
    <row r="732" spans="1:6" ht="37.5" x14ac:dyDescent="0.3">
      <c r="A732" s="37" t="s">
        <v>21</v>
      </c>
      <c r="B732" s="61" t="s">
        <v>164</v>
      </c>
      <c r="C732" s="5" t="s">
        <v>117</v>
      </c>
      <c r="D732" s="20" t="s">
        <v>446</v>
      </c>
      <c r="E732" s="62" t="s">
        <v>22</v>
      </c>
      <c r="F732" s="81">
        <v>164.8</v>
      </c>
    </row>
    <row r="733" spans="1:6" ht="20.25" x14ac:dyDescent="0.3">
      <c r="A733" s="40" t="s">
        <v>65</v>
      </c>
      <c r="B733" s="61" t="s">
        <v>164</v>
      </c>
      <c r="C733" s="5" t="s">
        <v>117</v>
      </c>
      <c r="D733" s="20" t="s">
        <v>446</v>
      </c>
      <c r="E733" s="62" t="s">
        <v>66</v>
      </c>
      <c r="F733" s="81">
        <v>115</v>
      </c>
    </row>
    <row r="734" spans="1:6" ht="20.25" x14ac:dyDescent="0.3">
      <c r="A734" s="42" t="s">
        <v>217</v>
      </c>
      <c r="B734" s="61" t="s">
        <v>164</v>
      </c>
      <c r="C734" s="5" t="s">
        <v>117</v>
      </c>
      <c r="D734" s="20" t="s">
        <v>447</v>
      </c>
      <c r="E734" s="62"/>
      <c r="F734" s="81">
        <f t="shared" ref="F734" si="259">SUM(F735)</f>
        <v>3804.7</v>
      </c>
    </row>
    <row r="735" spans="1:6" ht="20.25" x14ac:dyDescent="0.3">
      <c r="A735" s="42" t="s">
        <v>175</v>
      </c>
      <c r="B735" s="61" t="s">
        <v>164</v>
      </c>
      <c r="C735" s="5" t="s">
        <v>117</v>
      </c>
      <c r="D735" s="20" t="s">
        <v>447</v>
      </c>
      <c r="E735" s="62" t="s">
        <v>12</v>
      </c>
      <c r="F735" s="81">
        <v>3804.7</v>
      </c>
    </row>
    <row r="736" spans="1:6" ht="37.5" x14ac:dyDescent="0.3">
      <c r="A736" s="34" t="s">
        <v>14</v>
      </c>
      <c r="B736" s="61" t="s">
        <v>164</v>
      </c>
      <c r="C736" s="5" t="s">
        <v>117</v>
      </c>
      <c r="D736" s="20" t="s">
        <v>193</v>
      </c>
      <c r="E736" s="62"/>
      <c r="F736" s="81">
        <f>F737+F739+F742</f>
        <v>17584.900000000001</v>
      </c>
    </row>
    <row r="737" spans="1:6" ht="20.25" x14ac:dyDescent="0.3">
      <c r="A737" s="34" t="s">
        <v>325</v>
      </c>
      <c r="B737" s="61" t="s">
        <v>164</v>
      </c>
      <c r="C737" s="5" t="s">
        <v>117</v>
      </c>
      <c r="D737" s="20" t="s">
        <v>452</v>
      </c>
      <c r="E737" s="62"/>
      <c r="F737" s="81">
        <f t="shared" ref="F737" si="260">+F738</f>
        <v>1826.7</v>
      </c>
    </row>
    <row r="738" spans="1:6" ht="20.25" x14ac:dyDescent="0.3">
      <c r="A738" s="37" t="s">
        <v>323</v>
      </c>
      <c r="B738" s="61" t="s">
        <v>164</v>
      </c>
      <c r="C738" s="5" t="s">
        <v>117</v>
      </c>
      <c r="D738" s="5" t="s">
        <v>452</v>
      </c>
      <c r="E738" s="62" t="s">
        <v>324</v>
      </c>
      <c r="F738" s="81">
        <v>1826.7</v>
      </c>
    </row>
    <row r="739" spans="1:6" ht="20.25" x14ac:dyDescent="0.3">
      <c r="A739" s="34" t="s">
        <v>218</v>
      </c>
      <c r="B739" s="61" t="s">
        <v>164</v>
      </c>
      <c r="C739" s="5" t="s">
        <v>117</v>
      </c>
      <c r="D739" s="20" t="s">
        <v>448</v>
      </c>
      <c r="E739" s="62"/>
      <c r="F739" s="81">
        <f>+F740+F741</f>
        <v>11404.3</v>
      </c>
    </row>
    <row r="740" spans="1:6" ht="20.25" x14ac:dyDescent="0.3">
      <c r="A740" s="37" t="s">
        <v>35</v>
      </c>
      <c r="B740" s="61" t="s">
        <v>164</v>
      </c>
      <c r="C740" s="5" t="s">
        <v>117</v>
      </c>
      <c r="D740" s="5" t="s">
        <v>448</v>
      </c>
      <c r="E740" s="62" t="s">
        <v>36</v>
      </c>
      <c r="F740" s="81">
        <v>10516.5</v>
      </c>
    </row>
    <row r="741" spans="1:6" ht="37.5" x14ac:dyDescent="0.3">
      <c r="A741" s="37" t="s">
        <v>21</v>
      </c>
      <c r="B741" s="61" t="s">
        <v>164</v>
      </c>
      <c r="C741" s="5" t="s">
        <v>117</v>
      </c>
      <c r="D741" s="5" t="s">
        <v>448</v>
      </c>
      <c r="E741" s="62" t="s">
        <v>22</v>
      </c>
      <c r="F741" s="81">
        <v>887.80000000000007</v>
      </c>
    </row>
    <row r="742" spans="1:6" ht="26.25" customHeight="1" x14ac:dyDescent="0.3">
      <c r="A742" s="34" t="s">
        <v>16</v>
      </c>
      <c r="B742" s="61" t="s">
        <v>164</v>
      </c>
      <c r="C742" s="5" t="s">
        <v>117</v>
      </c>
      <c r="D742" s="5" t="s">
        <v>291</v>
      </c>
      <c r="E742" s="62" t="s">
        <v>20</v>
      </c>
      <c r="F742" s="81">
        <f t="shared" ref="F742" si="261">+F743</f>
        <v>4353.8999999999996</v>
      </c>
    </row>
    <row r="743" spans="1:6" ht="20.25" x14ac:dyDescent="0.3">
      <c r="A743" s="37" t="s">
        <v>35</v>
      </c>
      <c r="B743" s="63" t="s">
        <v>164</v>
      </c>
      <c r="C743" s="6" t="s">
        <v>117</v>
      </c>
      <c r="D743" s="6" t="s">
        <v>291</v>
      </c>
      <c r="E743" s="64" t="s">
        <v>36</v>
      </c>
      <c r="F743" s="81">
        <v>4353.8999999999996</v>
      </c>
    </row>
    <row r="744" spans="1:6" ht="20.25" x14ac:dyDescent="0.3">
      <c r="A744" s="34" t="s">
        <v>94</v>
      </c>
      <c r="B744" s="61" t="s">
        <v>164</v>
      </c>
      <c r="C744" s="5" t="s">
        <v>117</v>
      </c>
      <c r="D744" s="20" t="s">
        <v>423</v>
      </c>
      <c r="E744" s="62"/>
      <c r="F744" s="81">
        <f t="shared" ref="F744" si="262">F745+F747+F749+F751+F753</f>
        <v>18230</v>
      </c>
    </row>
    <row r="745" spans="1:6" ht="20.25" x14ac:dyDescent="0.3">
      <c r="A745" s="34" t="s">
        <v>471</v>
      </c>
      <c r="B745" s="61" t="s">
        <v>164</v>
      </c>
      <c r="C745" s="5" t="s">
        <v>117</v>
      </c>
      <c r="D745" s="20" t="s">
        <v>449</v>
      </c>
      <c r="E745" s="62"/>
      <c r="F745" s="81">
        <f t="shared" ref="F745" si="263">+F746</f>
        <v>3240</v>
      </c>
    </row>
    <row r="746" spans="1:6" ht="22.5" customHeight="1" x14ac:dyDescent="0.3">
      <c r="A746" s="37" t="s">
        <v>186</v>
      </c>
      <c r="B746" s="61" t="s">
        <v>164</v>
      </c>
      <c r="C746" s="5" t="s">
        <v>117</v>
      </c>
      <c r="D746" s="20" t="s">
        <v>449</v>
      </c>
      <c r="E746" s="62" t="s">
        <v>187</v>
      </c>
      <c r="F746" s="81">
        <v>3240</v>
      </c>
    </row>
    <row r="747" spans="1:6" ht="20.25" x14ac:dyDescent="0.3">
      <c r="A747" s="34" t="s">
        <v>219</v>
      </c>
      <c r="B747" s="61" t="s">
        <v>164</v>
      </c>
      <c r="C747" s="5" t="s">
        <v>117</v>
      </c>
      <c r="D747" s="20" t="s">
        <v>450</v>
      </c>
      <c r="E747" s="62"/>
      <c r="F747" s="81">
        <f t="shared" ref="F747" si="264">+F748</f>
        <v>578.79999999999995</v>
      </c>
    </row>
    <row r="748" spans="1:6" ht="21" customHeight="1" x14ac:dyDescent="0.3">
      <c r="A748" s="37" t="s">
        <v>186</v>
      </c>
      <c r="B748" s="61" t="s">
        <v>164</v>
      </c>
      <c r="C748" s="5" t="s">
        <v>117</v>
      </c>
      <c r="D748" s="20" t="s">
        <v>450</v>
      </c>
      <c r="E748" s="62" t="s">
        <v>187</v>
      </c>
      <c r="F748" s="81">
        <v>578.79999999999995</v>
      </c>
    </row>
    <row r="749" spans="1:6" ht="20.25" x14ac:dyDescent="0.3">
      <c r="A749" s="34" t="s">
        <v>220</v>
      </c>
      <c r="B749" s="61" t="s">
        <v>164</v>
      </c>
      <c r="C749" s="5" t="s">
        <v>117</v>
      </c>
      <c r="D749" s="20" t="s">
        <v>451</v>
      </c>
      <c r="E749" s="62"/>
      <c r="F749" s="81">
        <f t="shared" ref="F749" si="265">+F750</f>
        <v>200</v>
      </c>
    </row>
    <row r="750" spans="1:6" ht="23.25" customHeight="1" x14ac:dyDescent="0.3">
      <c r="A750" s="37" t="s">
        <v>186</v>
      </c>
      <c r="B750" s="61" t="s">
        <v>164</v>
      </c>
      <c r="C750" s="5" t="s">
        <v>117</v>
      </c>
      <c r="D750" s="20" t="s">
        <v>451</v>
      </c>
      <c r="E750" s="62" t="s">
        <v>187</v>
      </c>
      <c r="F750" s="81">
        <v>200</v>
      </c>
    </row>
    <row r="751" spans="1:6" ht="20.25" x14ac:dyDescent="0.3">
      <c r="A751" s="34" t="s">
        <v>221</v>
      </c>
      <c r="B751" s="61" t="s">
        <v>164</v>
      </c>
      <c r="C751" s="5" t="s">
        <v>117</v>
      </c>
      <c r="D751" s="20" t="s">
        <v>651</v>
      </c>
      <c r="E751" s="62"/>
      <c r="F751" s="81">
        <f t="shared" ref="F751" si="266">+F752</f>
        <v>505.8</v>
      </c>
    </row>
    <row r="752" spans="1:6" ht="20.25" x14ac:dyDescent="0.3">
      <c r="A752" s="37" t="s">
        <v>222</v>
      </c>
      <c r="B752" s="61" t="s">
        <v>164</v>
      </c>
      <c r="C752" s="5" t="s">
        <v>117</v>
      </c>
      <c r="D752" s="20" t="s">
        <v>651</v>
      </c>
      <c r="E752" s="62" t="s">
        <v>223</v>
      </c>
      <c r="F752" s="81">
        <v>505.8</v>
      </c>
    </row>
    <row r="753" spans="1:6" ht="20.25" x14ac:dyDescent="0.3">
      <c r="A753" s="34" t="s">
        <v>444</v>
      </c>
      <c r="B753" s="61" t="s">
        <v>164</v>
      </c>
      <c r="C753" s="5" t="s">
        <v>117</v>
      </c>
      <c r="D753" s="20" t="s">
        <v>445</v>
      </c>
      <c r="E753" s="62"/>
      <c r="F753" s="81">
        <f>+F754</f>
        <v>13705.4</v>
      </c>
    </row>
    <row r="754" spans="1:6" ht="20.25" x14ac:dyDescent="0.3">
      <c r="A754" s="37" t="s">
        <v>323</v>
      </c>
      <c r="B754" s="61" t="s">
        <v>164</v>
      </c>
      <c r="C754" s="5" t="s">
        <v>117</v>
      </c>
      <c r="D754" s="20" t="s">
        <v>445</v>
      </c>
      <c r="E754" s="62" t="s">
        <v>324</v>
      </c>
      <c r="F754" s="81">
        <v>13705.4</v>
      </c>
    </row>
    <row r="755" spans="1:6" ht="37.5" x14ac:dyDescent="0.3">
      <c r="A755" s="34" t="s">
        <v>375</v>
      </c>
      <c r="B755" s="63" t="s">
        <v>164</v>
      </c>
      <c r="C755" s="6" t="s">
        <v>117</v>
      </c>
      <c r="D755" s="5" t="s">
        <v>197</v>
      </c>
      <c r="E755" s="64"/>
      <c r="F755" s="82">
        <f t="shared" ref="F755:F758" si="267">SUM(F756)</f>
        <v>180</v>
      </c>
    </row>
    <row r="756" spans="1:6" ht="20.25" x14ac:dyDescent="0.3">
      <c r="A756" s="38" t="s">
        <v>328</v>
      </c>
      <c r="B756" s="63" t="s">
        <v>164</v>
      </c>
      <c r="C756" s="6" t="s">
        <v>117</v>
      </c>
      <c r="D756" s="5" t="s">
        <v>198</v>
      </c>
      <c r="E756" s="64"/>
      <c r="F756" s="81">
        <f t="shared" si="267"/>
        <v>180</v>
      </c>
    </row>
    <row r="757" spans="1:6" ht="20.25" x14ac:dyDescent="0.3">
      <c r="A757" s="34" t="s">
        <v>17</v>
      </c>
      <c r="B757" s="63" t="s">
        <v>164</v>
      </c>
      <c r="C757" s="6" t="s">
        <v>117</v>
      </c>
      <c r="D757" s="5" t="s">
        <v>224</v>
      </c>
      <c r="E757" s="64"/>
      <c r="F757" s="81">
        <f t="shared" si="267"/>
        <v>180</v>
      </c>
    </row>
    <row r="758" spans="1:6" ht="20.25" x14ac:dyDescent="0.3">
      <c r="A758" s="34" t="s">
        <v>411</v>
      </c>
      <c r="B758" s="63" t="s">
        <v>164</v>
      </c>
      <c r="C758" s="6" t="s">
        <v>117</v>
      </c>
      <c r="D758" s="5" t="s">
        <v>225</v>
      </c>
      <c r="E758" s="64"/>
      <c r="F758" s="81">
        <f t="shared" si="267"/>
        <v>180</v>
      </c>
    </row>
    <row r="759" spans="1:6" ht="24.75" customHeight="1" x14ac:dyDescent="0.3">
      <c r="A759" s="40" t="s">
        <v>186</v>
      </c>
      <c r="B759" s="63" t="s">
        <v>164</v>
      </c>
      <c r="C759" s="6" t="s">
        <v>117</v>
      </c>
      <c r="D759" s="5" t="s">
        <v>225</v>
      </c>
      <c r="E759" s="64" t="s">
        <v>187</v>
      </c>
      <c r="F759" s="81">
        <v>180</v>
      </c>
    </row>
    <row r="760" spans="1:6" ht="41.25" customHeight="1" x14ac:dyDescent="0.3">
      <c r="A760" s="34" t="s">
        <v>472</v>
      </c>
      <c r="B760" s="63" t="s">
        <v>164</v>
      </c>
      <c r="C760" s="6" t="s">
        <v>117</v>
      </c>
      <c r="D760" s="5" t="s">
        <v>81</v>
      </c>
      <c r="E760" s="62"/>
      <c r="F760" s="81">
        <f t="shared" ref="F760:F762" si="268">F761</f>
        <v>225.4</v>
      </c>
    </row>
    <row r="761" spans="1:6" ht="20.25" x14ac:dyDescent="0.3">
      <c r="A761" s="34" t="s">
        <v>328</v>
      </c>
      <c r="B761" s="63" t="s">
        <v>164</v>
      </c>
      <c r="C761" s="6" t="s">
        <v>117</v>
      </c>
      <c r="D761" s="20" t="s">
        <v>481</v>
      </c>
      <c r="E761" s="62"/>
      <c r="F761" s="81">
        <f t="shared" si="268"/>
        <v>225.4</v>
      </c>
    </row>
    <row r="762" spans="1:6" ht="20.25" x14ac:dyDescent="0.3">
      <c r="A762" s="52" t="s">
        <v>19</v>
      </c>
      <c r="B762" s="63" t="s">
        <v>164</v>
      </c>
      <c r="C762" s="6" t="s">
        <v>117</v>
      </c>
      <c r="D762" s="20" t="s">
        <v>482</v>
      </c>
      <c r="E762" s="62"/>
      <c r="F762" s="81">
        <f t="shared" si="268"/>
        <v>225.4</v>
      </c>
    </row>
    <row r="763" spans="1:6" ht="22.5" customHeight="1" x14ac:dyDescent="0.3">
      <c r="A763" s="34" t="s">
        <v>96</v>
      </c>
      <c r="B763" s="63" t="s">
        <v>164</v>
      </c>
      <c r="C763" s="6" t="s">
        <v>117</v>
      </c>
      <c r="D763" s="20" t="s">
        <v>497</v>
      </c>
      <c r="E763" s="64"/>
      <c r="F763" s="81">
        <f t="shared" ref="F763" si="269">+F764</f>
        <v>225.4</v>
      </c>
    </row>
    <row r="764" spans="1:6" ht="20.25" x14ac:dyDescent="0.3">
      <c r="A764" s="42" t="s">
        <v>175</v>
      </c>
      <c r="B764" s="63" t="s">
        <v>164</v>
      </c>
      <c r="C764" s="6" t="s">
        <v>117</v>
      </c>
      <c r="D764" s="20" t="s">
        <v>497</v>
      </c>
      <c r="E764" s="62" t="s">
        <v>12</v>
      </c>
      <c r="F764" s="81">
        <v>225.4</v>
      </c>
    </row>
    <row r="765" spans="1:6" ht="41.25" customHeight="1" x14ac:dyDescent="0.3">
      <c r="A765" s="36" t="s">
        <v>326</v>
      </c>
      <c r="B765" s="61" t="s">
        <v>164</v>
      </c>
      <c r="C765" s="5" t="s">
        <v>117</v>
      </c>
      <c r="D765" s="5" t="s">
        <v>6</v>
      </c>
      <c r="E765" s="62"/>
      <c r="F765" s="81">
        <f t="shared" ref="F765:F767" si="270">+F766</f>
        <v>388</v>
      </c>
    </row>
    <row r="766" spans="1:6" ht="20.25" x14ac:dyDescent="0.3">
      <c r="A766" s="34" t="s">
        <v>328</v>
      </c>
      <c r="B766" s="63" t="s">
        <v>164</v>
      </c>
      <c r="C766" s="6" t="s">
        <v>117</v>
      </c>
      <c r="D766" s="6" t="s">
        <v>327</v>
      </c>
      <c r="E766" s="64"/>
      <c r="F766" s="81">
        <f t="shared" si="270"/>
        <v>388</v>
      </c>
    </row>
    <row r="767" spans="1:6" ht="37.5" x14ac:dyDescent="0.3">
      <c r="A767" s="34" t="s">
        <v>63</v>
      </c>
      <c r="B767" s="61" t="s">
        <v>164</v>
      </c>
      <c r="C767" s="5" t="s">
        <v>117</v>
      </c>
      <c r="D767" s="5" t="s">
        <v>332</v>
      </c>
      <c r="E767" s="62" t="s">
        <v>20</v>
      </c>
      <c r="F767" s="81">
        <f t="shared" si="270"/>
        <v>388</v>
      </c>
    </row>
    <row r="768" spans="1:6" ht="37.5" x14ac:dyDescent="0.3">
      <c r="A768" s="34" t="s">
        <v>334</v>
      </c>
      <c r="B768" s="61" t="s">
        <v>164</v>
      </c>
      <c r="C768" s="5" t="s">
        <v>117</v>
      </c>
      <c r="D768" s="5" t="s">
        <v>333</v>
      </c>
      <c r="E768" s="62"/>
      <c r="F768" s="81">
        <f t="shared" ref="F768" si="271">+F769</f>
        <v>388</v>
      </c>
    </row>
    <row r="769" spans="1:6" ht="37.5" x14ac:dyDescent="0.3">
      <c r="A769" s="37" t="s">
        <v>21</v>
      </c>
      <c r="B769" s="63" t="s">
        <v>164</v>
      </c>
      <c r="C769" s="6" t="s">
        <v>117</v>
      </c>
      <c r="D769" s="6" t="s">
        <v>333</v>
      </c>
      <c r="E769" s="64" t="s">
        <v>22</v>
      </c>
      <c r="F769" s="81">
        <v>388</v>
      </c>
    </row>
    <row r="770" spans="1:6" s="8" customFormat="1" ht="22.5" customHeight="1" x14ac:dyDescent="0.3">
      <c r="A770" s="54" t="s">
        <v>226</v>
      </c>
      <c r="B770" s="70" t="s">
        <v>108</v>
      </c>
      <c r="C770" s="15" t="s">
        <v>0</v>
      </c>
      <c r="D770" s="15"/>
      <c r="E770" s="68"/>
      <c r="F770" s="85">
        <f>SUM(F771+F833)</f>
        <v>244196.69999999998</v>
      </c>
    </row>
    <row r="771" spans="1:6" s="8" customFormat="1" ht="20.25" x14ac:dyDescent="0.3">
      <c r="A771" s="36" t="s">
        <v>227</v>
      </c>
      <c r="B771" s="63" t="s">
        <v>108</v>
      </c>
      <c r="C771" s="6" t="s">
        <v>11</v>
      </c>
      <c r="D771" s="6"/>
      <c r="E771" s="64"/>
      <c r="F771" s="82">
        <f>SUM(F772+F820+F825)</f>
        <v>232390.3</v>
      </c>
    </row>
    <row r="772" spans="1:6" s="8" customFormat="1" ht="37.5" x14ac:dyDescent="0.3">
      <c r="A772" s="34" t="s">
        <v>375</v>
      </c>
      <c r="B772" s="63" t="s">
        <v>108</v>
      </c>
      <c r="C772" s="6" t="s">
        <v>11</v>
      </c>
      <c r="D772" s="11" t="s">
        <v>197</v>
      </c>
      <c r="E772" s="64"/>
      <c r="F772" s="82">
        <f>SUM(F773+F801+F809)</f>
        <v>215548.69999999998</v>
      </c>
    </row>
    <row r="773" spans="1:6" s="8" customFormat="1" ht="20.25" x14ac:dyDescent="0.3">
      <c r="A773" s="34" t="s">
        <v>442</v>
      </c>
      <c r="B773" s="63" t="s">
        <v>108</v>
      </c>
      <c r="C773" s="6" t="s">
        <v>11</v>
      </c>
      <c r="D773" s="5" t="s">
        <v>228</v>
      </c>
      <c r="E773" s="64"/>
      <c r="F773" s="82">
        <f>SUM(F774+F786+F798)</f>
        <v>33528.799999999996</v>
      </c>
    </row>
    <row r="774" spans="1:6" s="8" customFormat="1" ht="20.25" x14ac:dyDescent="0.3">
      <c r="A774" s="34" t="s">
        <v>119</v>
      </c>
      <c r="B774" s="63" t="s">
        <v>108</v>
      </c>
      <c r="C774" s="6" t="s">
        <v>11</v>
      </c>
      <c r="D774" s="11" t="s">
        <v>229</v>
      </c>
      <c r="E774" s="64"/>
      <c r="F774" s="82">
        <f>SUM(F775+F777+F782+F784)</f>
        <v>18276.199999999997</v>
      </c>
    </row>
    <row r="775" spans="1:6" s="8" customFormat="1" ht="20.25" x14ac:dyDescent="0.3">
      <c r="A775" s="38" t="s">
        <v>392</v>
      </c>
      <c r="B775" s="63" t="s">
        <v>108</v>
      </c>
      <c r="C775" s="6" t="s">
        <v>11</v>
      </c>
      <c r="D775" s="11" t="s">
        <v>230</v>
      </c>
      <c r="E775" s="64"/>
      <c r="F775" s="82">
        <f>SUM(+F776)</f>
        <v>4162.7</v>
      </c>
    </row>
    <row r="776" spans="1:6" s="8" customFormat="1" ht="20.25" x14ac:dyDescent="0.3">
      <c r="A776" s="42" t="s">
        <v>175</v>
      </c>
      <c r="B776" s="63" t="s">
        <v>108</v>
      </c>
      <c r="C776" s="6" t="s">
        <v>11</v>
      </c>
      <c r="D776" s="11" t="s">
        <v>231</v>
      </c>
      <c r="E776" s="64" t="s">
        <v>12</v>
      </c>
      <c r="F776" s="81">
        <v>4162.7</v>
      </c>
    </row>
    <row r="777" spans="1:6" s="8" customFormat="1" ht="20.25" x14ac:dyDescent="0.3">
      <c r="A777" s="34" t="s">
        <v>393</v>
      </c>
      <c r="B777" s="63" t="s">
        <v>108</v>
      </c>
      <c r="C777" s="6" t="s">
        <v>11</v>
      </c>
      <c r="D777" s="11" t="s">
        <v>233</v>
      </c>
      <c r="E777" s="64"/>
      <c r="F777" s="82">
        <f>SUM(F778+F780)</f>
        <v>7291.5999999999995</v>
      </c>
    </row>
    <row r="778" spans="1:6" s="8" customFormat="1" ht="20.25" x14ac:dyDescent="0.3">
      <c r="A778" s="34" t="s">
        <v>232</v>
      </c>
      <c r="B778" s="63" t="s">
        <v>108</v>
      </c>
      <c r="C778" s="6" t="s">
        <v>11</v>
      </c>
      <c r="D778" s="11" t="s">
        <v>394</v>
      </c>
      <c r="E778" s="64"/>
      <c r="F778" s="82">
        <f>SUM(F779)</f>
        <v>2083.3000000000002</v>
      </c>
    </row>
    <row r="779" spans="1:6" s="8" customFormat="1" ht="37.5" x14ac:dyDescent="0.3">
      <c r="A779" s="40" t="s">
        <v>21</v>
      </c>
      <c r="B779" s="63" t="s">
        <v>108</v>
      </c>
      <c r="C779" s="6" t="s">
        <v>11</v>
      </c>
      <c r="D779" s="11" t="s">
        <v>394</v>
      </c>
      <c r="E779" s="64" t="s">
        <v>22</v>
      </c>
      <c r="F779" s="81">
        <v>2083.3000000000002</v>
      </c>
    </row>
    <row r="780" spans="1:6" s="8" customFormat="1" ht="20.25" x14ac:dyDescent="0.3">
      <c r="A780" s="34" t="s">
        <v>648</v>
      </c>
      <c r="B780" s="63" t="s">
        <v>108</v>
      </c>
      <c r="C780" s="6" t="s">
        <v>11</v>
      </c>
      <c r="D780" s="11" t="s">
        <v>395</v>
      </c>
      <c r="E780" s="64"/>
      <c r="F780" s="82">
        <f>SUM(F781)</f>
        <v>5208.2999999999993</v>
      </c>
    </row>
    <row r="781" spans="1:6" s="8" customFormat="1" ht="37.5" x14ac:dyDescent="0.3">
      <c r="A781" s="40" t="s">
        <v>21</v>
      </c>
      <c r="B781" s="63" t="s">
        <v>108</v>
      </c>
      <c r="C781" s="6" t="s">
        <v>11</v>
      </c>
      <c r="D781" s="11" t="s">
        <v>395</v>
      </c>
      <c r="E781" s="64" t="s">
        <v>22</v>
      </c>
      <c r="F781" s="81">
        <v>5208.2999999999993</v>
      </c>
    </row>
    <row r="782" spans="1:6" s="8" customFormat="1" ht="45" customHeight="1" x14ac:dyDescent="0.3">
      <c r="A782" s="34" t="s">
        <v>699</v>
      </c>
      <c r="B782" s="63" t="s">
        <v>108</v>
      </c>
      <c r="C782" s="6" t="s">
        <v>11</v>
      </c>
      <c r="D782" s="11" t="s">
        <v>685</v>
      </c>
      <c r="E782" s="64"/>
      <c r="F782" s="82">
        <f t="shared" ref="F782" si="272">F783</f>
        <v>4663.8</v>
      </c>
    </row>
    <row r="783" spans="1:6" s="8" customFormat="1" ht="37.5" x14ac:dyDescent="0.3">
      <c r="A783" s="40" t="s">
        <v>21</v>
      </c>
      <c r="B783" s="63" t="s">
        <v>108</v>
      </c>
      <c r="C783" s="6" t="s">
        <v>11</v>
      </c>
      <c r="D783" s="11" t="s">
        <v>685</v>
      </c>
      <c r="E783" s="64" t="s">
        <v>22</v>
      </c>
      <c r="F783" s="81">
        <v>4663.8</v>
      </c>
    </row>
    <row r="784" spans="1:6" s="8" customFormat="1" ht="37.5" customHeight="1" x14ac:dyDescent="0.3">
      <c r="A784" s="34" t="s">
        <v>698</v>
      </c>
      <c r="B784" s="63" t="s">
        <v>108</v>
      </c>
      <c r="C784" s="6" t="s">
        <v>11</v>
      </c>
      <c r="D784" s="11" t="s">
        <v>686</v>
      </c>
      <c r="E784" s="64"/>
      <c r="F784" s="82">
        <f t="shared" ref="F784" si="273">F785</f>
        <v>2158.1</v>
      </c>
    </row>
    <row r="785" spans="1:6" s="8" customFormat="1" ht="37.5" x14ac:dyDescent="0.3">
      <c r="A785" s="40" t="s">
        <v>21</v>
      </c>
      <c r="B785" s="63" t="s">
        <v>108</v>
      </c>
      <c r="C785" s="6" t="s">
        <v>11</v>
      </c>
      <c r="D785" s="11" t="s">
        <v>686</v>
      </c>
      <c r="E785" s="64" t="s">
        <v>22</v>
      </c>
      <c r="F785" s="81">
        <v>2158.1</v>
      </c>
    </row>
    <row r="786" spans="1:6" s="8" customFormat="1" ht="20.25" x14ac:dyDescent="0.3">
      <c r="A786" s="38" t="s">
        <v>13</v>
      </c>
      <c r="B786" s="63" t="s">
        <v>108</v>
      </c>
      <c r="C786" s="6" t="s">
        <v>11</v>
      </c>
      <c r="D786" s="11" t="s">
        <v>234</v>
      </c>
      <c r="E786" s="64"/>
      <c r="F786" s="82">
        <f>SUM(F787+F789+F791+F793)</f>
        <v>15185.900000000001</v>
      </c>
    </row>
    <row r="787" spans="1:6" s="8" customFormat="1" ht="20.25" x14ac:dyDescent="0.3">
      <c r="A787" s="38" t="s">
        <v>171</v>
      </c>
      <c r="B787" s="63" t="s">
        <v>108</v>
      </c>
      <c r="C787" s="6" t="s">
        <v>11</v>
      </c>
      <c r="D787" s="11" t="s">
        <v>396</v>
      </c>
      <c r="E787" s="64"/>
      <c r="F787" s="82">
        <f t="shared" ref="F787" si="274">SUM(F788)</f>
        <v>6380.1</v>
      </c>
    </row>
    <row r="788" spans="1:6" s="8" customFormat="1" ht="20.25" x14ac:dyDescent="0.3">
      <c r="A788" s="42" t="s">
        <v>175</v>
      </c>
      <c r="B788" s="63" t="s">
        <v>108</v>
      </c>
      <c r="C788" s="6" t="s">
        <v>11</v>
      </c>
      <c r="D788" s="11" t="s">
        <v>313</v>
      </c>
      <c r="E788" s="64" t="s">
        <v>12</v>
      </c>
      <c r="F788" s="81">
        <v>6380.1</v>
      </c>
    </row>
    <row r="789" spans="1:6" s="8" customFormat="1" ht="20.25" x14ac:dyDescent="0.3">
      <c r="A789" s="38" t="s">
        <v>235</v>
      </c>
      <c r="B789" s="63" t="s">
        <v>108</v>
      </c>
      <c r="C789" s="6" t="s">
        <v>11</v>
      </c>
      <c r="D789" s="11" t="s">
        <v>397</v>
      </c>
      <c r="E789" s="64"/>
      <c r="F789" s="82">
        <f t="shared" ref="F789" si="275">SUM(F790)</f>
        <v>2377.5</v>
      </c>
    </row>
    <row r="790" spans="1:6" s="8" customFormat="1" ht="20.25" x14ac:dyDescent="0.3">
      <c r="A790" s="42" t="s">
        <v>175</v>
      </c>
      <c r="B790" s="63" t="s">
        <v>108</v>
      </c>
      <c r="C790" s="6" t="s">
        <v>11</v>
      </c>
      <c r="D790" s="11" t="s">
        <v>236</v>
      </c>
      <c r="E790" s="64" t="s">
        <v>12</v>
      </c>
      <c r="F790" s="81">
        <v>2377.5</v>
      </c>
    </row>
    <row r="791" spans="1:6" s="8" customFormat="1" ht="20.25" x14ac:dyDescent="0.3">
      <c r="A791" s="34" t="s">
        <v>399</v>
      </c>
      <c r="B791" s="63" t="s">
        <v>108</v>
      </c>
      <c r="C791" s="6" t="s">
        <v>11</v>
      </c>
      <c r="D791" s="11" t="s">
        <v>398</v>
      </c>
      <c r="E791" s="64"/>
      <c r="F791" s="82">
        <f t="shared" ref="F791" si="276">SUM(F792)</f>
        <v>5529.5999999999995</v>
      </c>
    </row>
    <row r="792" spans="1:6" s="8" customFormat="1" ht="20.25" x14ac:dyDescent="0.3">
      <c r="A792" s="42" t="s">
        <v>175</v>
      </c>
      <c r="B792" s="63" t="s">
        <v>108</v>
      </c>
      <c r="C792" s="6" t="s">
        <v>11</v>
      </c>
      <c r="D792" s="11" t="s">
        <v>398</v>
      </c>
      <c r="E792" s="64" t="s">
        <v>12</v>
      </c>
      <c r="F792" s="81">
        <v>5529.5999999999995</v>
      </c>
    </row>
    <row r="793" spans="1:6" s="8" customFormat="1" ht="20.25" x14ac:dyDescent="0.3">
      <c r="A793" s="34" t="s">
        <v>400</v>
      </c>
      <c r="B793" s="63" t="s">
        <v>108</v>
      </c>
      <c r="C793" s="6" t="s">
        <v>11</v>
      </c>
      <c r="D793" s="11" t="s">
        <v>237</v>
      </c>
      <c r="E793" s="64"/>
      <c r="F793" s="82">
        <f>SUM(F794+F796)</f>
        <v>898.7</v>
      </c>
    </row>
    <row r="794" spans="1:6" s="8" customFormat="1" ht="22.5" customHeight="1" x14ac:dyDescent="0.3">
      <c r="A794" s="34" t="s">
        <v>401</v>
      </c>
      <c r="B794" s="63" t="s">
        <v>108</v>
      </c>
      <c r="C794" s="6" t="s">
        <v>11</v>
      </c>
      <c r="D794" s="11" t="s">
        <v>289</v>
      </c>
      <c r="E794" s="64"/>
      <c r="F794" s="82">
        <f t="shared" ref="F794" si="277">SUM(F795)</f>
        <v>520.9</v>
      </c>
    </row>
    <row r="795" spans="1:6" s="8" customFormat="1" ht="20.25" x14ac:dyDescent="0.3">
      <c r="A795" s="42" t="s">
        <v>175</v>
      </c>
      <c r="B795" s="63" t="s">
        <v>108</v>
      </c>
      <c r="C795" s="6" t="s">
        <v>11</v>
      </c>
      <c r="D795" s="11" t="s">
        <v>289</v>
      </c>
      <c r="E795" s="64" t="s">
        <v>12</v>
      </c>
      <c r="F795" s="81">
        <v>520.9</v>
      </c>
    </row>
    <row r="796" spans="1:6" s="8" customFormat="1" ht="37.5" x14ac:dyDescent="0.3">
      <c r="A796" s="34" t="s">
        <v>403</v>
      </c>
      <c r="B796" s="63" t="s">
        <v>108</v>
      </c>
      <c r="C796" s="6" t="s">
        <v>11</v>
      </c>
      <c r="D796" s="11" t="s">
        <v>402</v>
      </c>
      <c r="E796" s="64"/>
      <c r="F796" s="82">
        <f t="shared" ref="F796" si="278">SUM(F797)</f>
        <v>377.8</v>
      </c>
    </row>
    <row r="797" spans="1:6" s="8" customFormat="1" ht="20.25" x14ac:dyDescent="0.3">
      <c r="A797" s="42" t="s">
        <v>175</v>
      </c>
      <c r="B797" s="63" t="s">
        <v>108</v>
      </c>
      <c r="C797" s="6" t="s">
        <v>11</v>
      </c>
      <c r="D797" s="11" t="s">
        <v>402</v>
      </c>
      <c r="E797" s="64" t="s">
        <v>12</v>
      </c>
      <c r="F797" s="81">
        <v>377.8</v>
      </c>
    </row>
    <row r="798" spans="1:6" s="8" customFormat="1" ht="20.25" x14ac:dyDescent="0.3">
      <c r="A798" s="38" t="s">
        <v>17</v>
      </c>
      <c r="B798" s="63" t="s">
        <v>108</v>
      </c>
      <c r="C798" s="6" t="s">
        <v>11</v>
      </c>
      <c r="D798" s="11" t="s">
        <v>599</v>
      </c>
      <c r="E798" s="64"/>
      <c r="F798" s="82">
        <f>SUM(F799)</f>
        <v>66.7</v>
      </c>
    </row>
    <row r="799" spans="1:6" s="8" customFormat="1" ht="37.5" x14ac:dyDescent="0.3">
      <c r="A799" s="34" t="s">
        <v>752</v>
      </c>
      <c r="B799" s="63" t="s">
        <v>108</v>
      </c>
      <c r="C799" s="6" t="s">
        <v>11</v>
      </c>
      <c r="D799" s="11" t="s">
        <v>750</v>
      </c>
      <c r="E799" s="64"/>
      <c r="F799" s="82">
        <f>SUM(F800)</f>
        <v>66.7</v>
      </c>
    </row>
    <row r="800" spans="1:6" s="8" customFormat="1" ht="20.25" x14ac:dyDescent="0.3">
      <c r="A800" s="42" t="s">
        <v>175</v>
      </c>
      <c r="B800" s="63" t="s">
        <v>108</v>
      </c>
      <c r="C800" s="6" t="s">
        <v>11</v>
      </c>
      <c r="D800" s="11" t="s">
        <v>751</v>
      </c>
      <c r="E800" s="64" t="s">
        <v>12</v>
      </c>
      <c r="F800" s="81">
        <v>66.7</v>
      </c>
    </row>
    <row r="801" spans="1:6" s="8" customFormat="1" ht="20.25" x14ac:dyDescent="0.3">
      <c r="A801" s="34" t="s">
        <v>357</v>
      </c>
      <c r="B801" s="63" t="s">
        <v>108</v>
      </c>
      <c r="C801" s="6" t="s">
        <v>11</v>
      </c>
      <c r="D801" s="5" t="s">
        <v>238</v>
      </c>
      <c r="E801" s="64"/>
      <c r="F801" s="82">
        <f t="shared" ref="F801" si="279">SUM(F802)</f>
        <v>6269.1</v>
      </c>
    </row>
    <row r="802" spans="1:6" s="8" customFormat="1" ht="20.25" x14ac:dyDescent="0.3">
      <c r="A802" s="38" t="s">
        <v>58</v>
      </c>
      <c r="B802" s="63" t="s">
        <v>108</v>
      </c>
      <c r="C802" s="6" t="s">
        <v>11</v>
      </c>
      <c r="D802" s="11" t="s">
        <v>239</v>
      </c>
      <c r="E802" s="64"/>
      <c r="F802" s="82">
        <f>SUM(F803+F805+F807)</f>
        <v>6269.1</v>
      </c>
    </row>
    <row r="803" spans="1:6" s="8" customFormat="1" ht="37.5" x14ac:dyDescent="0.3">
      <c r="A803" s="34" t="s">
        <v>240</v>
      </c>
      <c r="B803" s="63" t="s">
        <v>108</v>
      </c>
      <c r="C803" s="6" t="s">
        <v>11</v>
      </c>
      <c r="D803" s="11" t="s">
        <v>404</v>
      </c>
      <c r="E803" s="64"/>
      <c r="F803" s="82">
        <f t="shared" ref="F803" si="280">SUM(F804)</f>
        <v>5394.3</v>
      </c>
    </row>
    <row r="804" spans="1:6" s="8" customFormat="1" ht="20.25" x14ac:dyDescent="0.3">
      <c r="A804" s="42" t="s">
        <v>175</v>
      </c>
      <c r="B804" s="63" t="s">
        <v>108</v>
      </c>
      <c r="C804" s="6" t="s">
        <v>11</v>
      </c>
      <c r="D804" s="11" t="s">
        <v>405</v>
      </c>
      <c r="E804" s="64" t="s">
        <v>12</v>
      </c>
      <c r="F804" s="81">
        <v>5394.3</v>
      </c>
    </row>
    <row r="805" spans="1:6" s="8" customFormat="1" ht="37.5" x14ac:dyDescent="0.3">
      <c r="A805" s="34" t="s">
        <v>241</v>
      </c>
      <c r="B805" s="63" t="s">
        <v>108</v>
      </c>
      <c r="C805" s="6" t="s">
        <v>11</v>
      </c>
      <c r="D805" s="11" t="s">
        <v>406</v>
      </c>
      <c r="E805" s="64"/>
      <c r="F805" s="82">
        <f t="shared" ref="F805" si="281">SUM(F806)</f>
        <v>574.79999999999995</v>
      </c>
    </row>
    <row r="806" spans="1:6" s="8" customFormat="1" ht="20.25" x14ac:dyDescent="0.3">
      <c r="A806" s="42" t="s">
        <v>175</v>
      </c>
      <c r="B806" s="63" t="s">
        <v>108</v>
      </c>
      <c r="C806" s="6" t="s">
        <v>11</v>
      </c>
      <c r="D806" s="11" t="s">
        <v>407</v>
      </c>
      <c r="E806" s="64" t="s">
        <v>12</v>
      </c>
      <c r="F806" s="81">
        <v>574.79999999999995</v>
      </c>
    </row>
    <row r="807" spans="1:6" s="8" customFormat="1" ht="20.25" x14ac:dyDescent="0.3">
      <c r="A807" s="38" t="s">
        <v>389</v>
      </c>
      <c r="B807" s="63" t="s">
        <v>108</v>
      </c>
      <c r="C807" s="6" t="s">
        <v>11</v>
      </c>
      <c r="D807" s="11" t="s">
        <v>408</v>
      </c>
      <c r="E807" s="64"/>
      <c r="F807" s="82">
        <f t="shared" ref="F807" si="282">SUM(F808)</f>
        <v>300</v>
      </c>
    </row>
    <row r="808" spans="1:6" s="8" customFormat="1" ht="20.25" x14ac:dyDescent="0.3">
      <c r="A808" s="42" t="s">
        <v>175</v>
      </c>
      <c r="B808" s="63" t="s">
        <v>108</v>
      </c>
      <c r="C808" s="6" t="s">
        <v>11</v>
      </c>
      <c r="D808" s="11" t="s">
        <v>388</v>
      </c>
      <c r="E808" s="64" t="s">
        <v>12</v>
      </c>
      <c r="F808" s="81">
        <v>300</v>
      </c>
    </row>
    <row r="809" spans="1:6" s="8" customFormat="1" ht="20.25" x14ac:dyDescent="0.3">
      <c r="A809" s="38" t="s">
        <v>328</v>
      </c>
      <c r="B809" s="63" t="s">
        <v>108</v>
      </c>
      <c r="C809" s="6" t="s">
        <v>11</v>
      </c>
      <c r="D809" s="5" t="s">
        <v>198</v>
      </c>
      <c r="E809" s="64"/>
      <c r="F809" s="82">
        <f>SUM(F810+F813)</f>
        <v>175750.8</v>
      </c>
    </row>
    <row r="810" spans="1:6" s="8" customFormat="1" ht="20.25" x14ac:dyDescent="0.3">
      <c r="A810" s="38" t="s">
        <v>99</v>
      </c>
      <c r="B810" s="63" t="s">
        <v>108</v>
      </c>
      <c r="C810" s="6" t="s">
        <v>11</v>
      </c>
      <c r="D810" s="11" t="s">
        <v>200</v>
      </c>
      <c r="E810" s="64"/>
      <c r="F810" s="82">
        <f t="shared" ref="F810:F811" si="283">SUM(F811)</f>
        <v>1543.7999999999993</v>
      </c>
    </row>
    <row r="811" spans="1:6" s="8" customFormat="1" ht="20.25" x14ac:dyDescent="0.3">
      <c r="A811" s="34" t="s">
        <v>378</v>
      </c>
      <c r="B811" s="63" t="s">
        <v>108</v>
      </c>
      <c r="C811" s="6" t="s">
        <v>11</v>
      </c>
      <c r="D811" s="11" t="s">
        <v>201</v>
      </c>
      <c r="E811" s="64"/>
      <c r="F811" s="82">
        <f t="shared" si="283"/>
        <v>1543.7999999999993</v>
      </c>
    </row>
    <row r="812" spans="1:6" s="8" customFormat="1" ht="20.25" x14ac:dyDescent="0.3">
      <c r="A812" s="42" t="s">
        <v>175</v>
      </c>
      <c r="B812" s="63" t="s">
        <v>108</v>
      </c>
      <c r="C812" s="6" t="s">
        <v>11</v>
      </c>
      <c r="D812" s="11" t="s">
        <v>201</v>
      </c>
      <c r="E812" s="64" t="s">
        <v>12</v>
      </c>
      <c r="F812" s="81">
        <v>1543.7999999999993</v>
      </c>
    </row>
    <row r="813" spans="1:6" s="8" customFormat="1" ht="37.5" x14ac:dyDescent="0.3">
      <c r="A813" s="34" t="s">
        <v>380</v>
      </c>
      <c r="B813" s="63" t="s">
        <v>108</v>
      </c>
      <c r="C813" s="6" t="s">
        <v>11</v>
      </c>
      <c r="D813" s="11" t="s">
        <v>203</v>
      </c>
      <c r="E813" s="64"/>
      <c r="F813" s="82">
        <f t="shared" ref="F813" si="284">SUM(F814+F816+F818)</f>
        <v>174207</v>
      </c>
    </row>
    <row r="814" spans="1:6" s="8" customFormat="1" ht="20.25" x14ac:dyDescent="0.3">
      <c r="A814" s="34" t="s">
        <v>409</v>
      </c>
      <c r="B814" s="63" t="s">
        <v>108</v>
      </c>
      <c r="C814" s="6" t="s">
        <v>11</v>
      </c>
      <c r="D814" s="11" t="s">
        <v>204</v>
      </c>
      <c r="E814" s="64"/>
      <c r="F814" s="82">
        <f t="shared" ref="F814" si="285">SUM(F815)</f>
        <v>33973.5</v>
      </c>
    </row>
    <row r="815" spans="1:6" s="8" customFormat="1" ht="20.25" x14ac:dyDescent="0.3">
      <c r="A815" s="42" t="s">
        <v>175</v>
      </c>
      <c r="B815" s="63" t="s">
        <v>108</v>
      </c>
      <c r="C815" s="6" t="s">
        <v>11</v>
      </c>
      <c r="D815" s="11" t="s">
        <v>204</v>
      </c>
      <c r="E815" s="64" t="s">
        <v>12</v>
      </c>
      <c r="F815" s="81">
        <v>33973.5</v>
      </c>
    </row>
    <row r="816" spans="1:6" s="8" customFormat="1" ht="20.25" x14ac:dyDescent="0.3">
      <c r="A816" s="38" t="s">
        <v>381</v>
      </c>
      <c r="B816" s="63" t="s">
        <v>108</v>
      </c>
      <c r="C816" s="6" t="s">
        <v>11</v>
      </c>
      <c r="D816" s="11" t="s">
        <v>382</v>
      </c>
      <c r="E816" s="64"/>
      <c r="F816" s="82">
        <f t="shared" ref="F816" si="286">SUM(F817)</f>
        <v>74248.999999999985</v>
      </c>
    </row>
    <row r="817" spans="1:6" s="8" customFormat="1" ht="20.25" x14ac:dyDescent="0.3">
      <c r="A817" s="42" t="s">
        <v>175</v>
      </c>
      <c r="B817" s="63" t="s">
        <v>108</v>
      </c>
      <c r="C817" s="6" t="s">
        <v>11</v>
      </c>
      <c r="D817" s="11" t="s">
        <v>382</v>
      </c>
      <c r="E817" s="64" t="s">
        <v>12</v>
      </c>
      <c r="F817" s="81">
        <v>74248.999999999985</v>
      </c>
    </row>
    <row r="818" spans="1:6" s="8" customFormat="1" ht="24.75" customHeight="1" x14ac:dyDescent="0.3">
      <c r="A818" s="34" t="s">
        <v>410</v>
      </c>
      <c r="B818" s="63" t="s">
        <v>108</v>
      </c>
      <c r="C818" s="6" t="s">
        <v>11</v>
      </c>
      <c r="D818" s="11" t="s">
        <v>285</v>
      </c>
      <c r="E818" s="64"/>
      <c r="F818" s="82">
        <f t="shared" ref="F818" si="287">SUM(F819)</f>
        <v>65984.5</v>
      </c>
    </row>
    <row r="819" spans="1:6" s="8" customFormat="1" ht="20.25" x14ac:dyDescent="0.3">
      <c r="A819" s="42" t="s">
        <v>175</v>
      </c>
      <c r="B819" s="63" t="s">
        <v>108</v>
      </c>
      <c r="C819" s="6" t="s">
        <v>11</v>
      </c>
      <c r="D819" s="11" t="s">
        <v>285</v>
      </c>
      <c r="E819" s="64" t="s">
        <v>12</v>
      </c>
      <c r="F819" s="81">
        <v>65984.5</v>
      </c>
    </row>
    <row r="820" spans="1:6" ht="37.5" customHeight="1" x14ac:dyDescent="0.3">
      <c r="A820" s="33" t="s">
        <v>326</v>
      </c>
      <c r="B820" s="61" t="s">
        <v>108</v>
      </c>
      <c r="C820" s="5" t="s">
        <v>11</v>
      </c>
      <c r="D820" s="5" t="s">
        <v>6</v>
      </c>
      <c r="E820" s="62"/>
      <c r="F820" s="81">
        <f>+F821</f>
        <v>81</v>
      </c>
    </row>
    <row r="821" spans="1:6" ht="20.25" x14ac:dyDescent="0.3">
      <c r="A821" s="33" t="s">
        <v>357</v>
      </c>
      <c r="B821" s="61" t="s">
        <v>108</v>
      </c>
      <c r="C821" s="5" t="s">
        <v>11</v>
      </c>
      <c r="D821" s="5" t="s">
        <v>7</v>
      </c>
      <c r="E821" s="62"/>
      <c r="F821" s="81">
        <f t="shared" ref="F821:F822" si="288">+F822</f>
        <v>81</v>
      </c>
    </row>
    <row r="822" spans="1:6" ht="37.5" x14ac:dyDescent="0.3">
      <c r="A822" s="33" t="s">
        <v>367</v>
      </c>
      <c r="B822" s="61" t="s">
        <v>108</v>
      </c>
      <c r="C822" s="5" t="s">
        <v>11</v>
      </c>
      <c r="D822" s="5" t="s">
        <v>366</v>
      </c>
      <c r="E822" s="62"/>
      <c r="F822" s="81">
        <f t="shared" si="288"/>
        <v>81</v>
      </c>
    </row>
    <row r="823" spans="1:6" ht="20.25" x14ac:dyDescent="0.3">
      <c r="A823" s="34" t="s">
        <v>242</v>
      </c>
      <c r="B823" s="61" t="s">
        <v>108</v>
      </c>
      <c r="C823" s="5" t="s">
        <v>11</v>
      </c>
      <c r="D823" s="5" t="s">
        <v>368</v>
      </c>
      <c r="E823" s="62"/>
      <c r="F823" s="81">
        <f t="shared" ref="F823" si="289">+F824</f>
        <v>81</v>
      </c>
    </row>
    <row r="824" spans="1:6" ht="20.25" x14ac:dyDescent="0.3">
      <c r="A824" s="42" t="s">
        <v>175</v>
      </c>
      <c r="B824" s="61" t="s">
        <v>108</v>
      </c>
      <c r="C824" s="5" t="s">
        <v>11</v>
      </c>
      <c r="D824" s="5" t="s">
        <v>368</v>
      </c>
      <c r="E824" s="62" t="s">
        <v>12</v>
      </c>
      <c r="F824" s="81">
        <v>81</v>
      </c>
    </row>
    <row r="825" spans="1:6" s="17" customFormat="1" ht="37.5" x14ac:dyDescent="0.3">
      <c r="A825" s="43" t="s">
        <v>341</v>
      </c>
      <c r="B825" s="61" t="s">
        <v>108</v>
      </c>
      <c r="C825" s="5" t="s">
        <v>11</v>
      </c>
      <c r="D825" s="5" t="s">
        <v>15</v>
      </c>
      <c r="E825" s="62"/>
      <c r="F825" s="82">
        <f t="shared" ref="F825:F831" si="290">F826</f>
        <v>16760.600000000002</v>
      </c>
    </row>
    <row r="826" spans="1:6" s="17" customFormat="1" ht="20.25" x14ac:dyDescent="0.3">
      <c r="A826" s="48" t="s">
        <v>442</v>
      </c>
      <c r="B826" s="61" t="s">
        <v>108</v>
      </c>
      <c r="C826" s="5" t="s">
        <v>11</v>
      </c>
      <c r="D826" s="5" t="s">
        <v>730</v>
      </c>
      <c r="E826" s="62"/>
      <c r="F826" s="82">
        <f>F827+F830</f>
        <v>16760.600000000002</v>
      </c>
    </row>
    <row r="827" spans="1:6" s="17" customFormat="1" ht="20.25" x14ac:dyDescent="0.3">
      <c r="A827" s="43" t="s">
        <v>119</v>
      </c>
      <c r="B827" s="61" t="s">
        <v>108</v>
      </c>
      <c r="C827" s="5" t="s">
        <v>11</v>
      </c>
      <c r="D827" s="5" t="s">
        <v>732</v>
      </c>
      <c r="E827" s="62"/>
      <c r="F827" s="82">
        <f t="shared" ref="F827:F828" si="291">F828</f>
        <v>2449.9</v>
      </c>
    </row>
    <row r="828" spans="1:6" s="17" customFormat="1" ht="37.5" x14ac:dyDescent="0.3">
      <c r="A828" s="43" t="s">
        <v>731</v>
      </c>
      <c r="B828" s="63" t="s">
        <v>108</v>
      </c>
      <c r="C828" s="6" t="s">
        <v>11</v>
      </c>
      <c r="D828" s="5" t="s">
        <v>733</v>
      </c>
      <c r="E828" s="64"/>
      <c r="F828" s="81">
        <f t="shared" si="291"/>
        <v>2449.9</v>
      </c>
    </row>
    <row r="829" spans="1:6" s="17" customFormat="1" ht="20.25" x14ac:dyDescent="0.3">
      <c r="A829" s="42" t="s">
        <v>175</v>
      </c>
      <c r="B829" s="63" t="s">
        <v>108</v>
      </c>
      <c r="C829" s="6" t="s">
        <v>11</v>
      </c>
      <c r="D829" s="6" t="s">
        <v>733</v>
      </c>
      <c r="E829" s="64" t="s">
        <v>12</v>
      </c>
      <c r="F829" s="81">
        <v>2449.9</v>
      </c>
    </row>
    <row r="830" spans="1:6" s="17" customFormat="1" ht="20.25" x14ac:dyDescent="0.3">
      <c r="A830" s="43" t="s">
        <v>13</v>
      </c>
      <c r="B830" s="61" t="s">
        <v>108</v>
      </c>
      <c r="C830" s="5" t="s">
        <v>11</v>
      </c>
      <c r="D830" s="5" t="s">
        <v>738</v>
      </c>
      <c r="E830" s="62"/>
      <c r="F830" s="82">
        <f t="shared" si="290"/>
        <v>14310.7</v>
      </c>
    </row>
    <row r="831" spans="1:6" s="17" customFormat="1" ht="26.25" customHeight="1" x14ac:dyDescent="0.3">
      <c r="A831" s="43" t="s">
        <v>740</v>
      </c>
      <c r="B831" s="63" t="s">
        <v>108</v>
      </c>
      <c r="C831" s="6" t="s">
        <v>11</v>
      </c>
      <c r="D831" s="5" t="s">
        <v>739</v>
      </c>
      <c r="E831" s="64"/>
      <c r="F831" s="81">
        <f t="shared" si="290"/>
        <v>14310.7</v>
      </c>
    </row>
    <row r="832" spans="1:6" s="17" customFormat="1" ht="20.25" x14ac:dyDescent="0.3">
      <c r="A832" s="42" t="s">
        <v>175</v>
      </c>
      <c r="B832" s="63" t="s">
        <v>108</v>
      </c>
      <c r="C832" s="6" t="s">
        <v>11</v>
      </c>
      <c r="D832" s="6" t="s">
        <v>739</v>
      </c>
      <c r="E832" s="64" t="s">
        <v>12</v>
      </c>
      <c r="F832" s="81">
        <v>14310.7</v>
      </c>
    </row>
    <row r="833" spans="1:6" s="18" customFormat="1" ht="20.25" x14ac:dyDescent="0.3">
      <c r="A833" s="43" t="s">
        <v>243</v>
      </c>
      <c r="B833" s="63" t="s">
        <v>108</v>
      </c>
      <c r="C833" s="6" t="s">
        <v>39</v>
      </c>
      <c r="D833" s="5"/>
      <c r="E833" s="64"/>
      <c r="F833" s="82">
        <f>SUM(F834+F845)+F852</f>
        <v>11806.400000000001</v>
      </c>
    </row>
    <row r="834" spans="1:6" ht="37.5" x14ac:dyDescent="0.3">
      <c r="A834" s="34" t="s">
        <v>375</v>
      </c>
      <c r="B834" s="61" t="s">
        <v>108</v>
      </c>
      <c r="C834" s="5" t="s">
        <v>39</v>
      </c>
      <c r="D834" s="11" t="s">
        <v>197</v>
      </c>
      <c r="E834" s="62"/>
      <c r="F834" s="81">
        <f t="shared" ref="F834" si="292">SUM(F835)</f>
        <v>10751.400000000001</v>
      </c>
    </row>
    <row r="835" spans="1:6" ht="20.25" x14ac:dyDescent="0.3">
      <c r="A835" s="38" t="s">
        <v>328</v>
      </c>
      <c r="B835" s="61" t="s">
        <v>108</v>
      </c>
      <c r="C835" s="5" t="s">
        <v>39</v>
      </c>
      <c r="D835" s="5" t="s">
        <v>198</v>
      </c>
      <c r="E835" s="62" t="s">
        <v>20</v>
      </c>
      <c r="F835" s="81">
        <f t="shared" ref="F835" si="293">SUM(F836+F842)</f>
        <v>10751.400000000001</v>
      </c>
    </row>
    <row r="836" spans="1:6" ht="37.5" x14ac:dyDescent="0.3">
      <c r="A836" s="34" t="s">
        <v>380</v>
      </c>
      <c r="B836" s="61" t="s">
        <v>108</v>
      </c>
      <c r="C836" s="5" t="s">
        <v>39</v>
      </c>
      <c r="D836" s="11" t="s">
        <v>203</v>
      </c>
      <c r="E836" s="62"/>
      <c r="F836" s="81">
        <f t="shared" ref="F836" si="294">F840+F837</f>
        <v>9983.4000000000015</v>
      </c>
    </row>
    <row r="837" spans="1:6" ht="20.25" x14ac:dyDescent="0.3">
      <c r="A837" s="34" t="s">
        <v>244</v>
      </c>
      <c r="B837" s="61" t="s">
        <v>108</v>
      </c>
      <c r="C837" s="5" t="s">
        <v>39</v>
      </c>
      <c r="D837" s="11" t="s">
        <v>412</v>
      </c>
      <c r="E837" s="62"/>
      <c r="F837" s="81">
        <f t="shared" ref="F837" si="295">+F838+F839</f>
        <v>6587.7000000000007</v>
      </c>
    </row>
    <row r="838" spans="1:6" ht="20.25" x14ac:dyDescent="0.3">
      <c r="A838" s="37" t="s">
        <v>35</v>
      </c>
      <c r="B838" s="61" t="s">
        <v>108</v>
      </c>
      <c r="C838" s="5" t="s">
        <v>39</v>
      </c>
      <c r="D838" s="11" t="s">
        <v>412</v>
      </c>
      <c r="E838" s="62" t="s">
        <v>36</v>
      </c>
      <c r="F838" s="81">
        <v>6135.1</v>
      </c>
    </row>
    <row r="839" spans="1:6" ht="37.5" x14ac:dyDescent="0.3">
      <c r="A839" s="37" t="s">
        <v>21</v>
      </c>
      <c r="B839" s="61" t="s">
        <v>108</v>
      </c>
      <c r="C839" s="5" t="s">
        <v>39</v>
      </c>
      <c r="D839" s="11" t="s">
        <v>412</v>
      </c>
      <c r="E839" s="62" t="s">
        <v>22</v>
      </c>
      <c r="F839" s="81">
        <v>452.6</v>
      </c>
    </row>
    <row r="840" spans="1:6" ht="26.25" customHeight="1" x14ac:dyDescent="0.3">
      <c r="A840" s="34" t="s">
        <v>16</v>
      </c>
      <c r="B840" s="61" t="s">
        <v>108</v>
      </c>
      <c r="C840" s="5" t="s">
        <v>39</v>
      </c>
      <c r="D840" s="5" t="s">
        <v>285</v>
      </c>
      <c r="E840" s="62" t="s">
        <v>20</v>
      </c>
      <c r="F840" s="81">
        <f t="shared" ref="F840" si="296">+F841</f>
        <v>3395.7</v>
      </c>
    </row>
    <row r="841" spans="1:6" ht="20.25" x14ac:dyDescent="0.3">
      <c r="A841" s="37" t="s">
        <v>35</v>
      </c>
      <c r="B841" s="63" t="s">
        <v>108</v>
      </c>
      <c r="C841" s="6" t="s">
        <v>39</v>
      </c>
      <c r="D841" s="6" t="s">
        <v>285</v>
      </c>
      <c r="E841" s="64" t="s">
        <v>36</v>
      </c>
      <c r="F841" s="81">
        <v>3395.7</v>
      </c>
    </row>
    <row r="842" spans="1:6" ht="20.25" x14ac:dyDescent="0.3">
      <c r="A842" s="37" t="s">
        <v>17</v>
      </c>
      <c r="B842" s="63" t="s">
        <v>108</v>
      </c>
      <c r="C842" s="6" t="s">
        <v>39</v>
      </c>
      <c r="D842" s="20" t="s">
        <v>224</v>
      </c>
      <c r="E842" s="64"/>
      <c r="F842" s="82">
        <f t="shared" ref="F842:F843" si="297">SUM(F843)</f>
        <v>768</v>
      </c>
    </row>
    <row r="843" spans="1:6" ht="20.25" x14ac:dyDescent="0.3">
      <c r="A843" s="37" t="s">
        <v>411</v>
      </c>
      <c r="B843" s="63" t="s">
        <v>108</v>
      </c>
      <c r="C843" s="6" t="s">
        <v>39</v>
      </c>
      <c r="D843" s="20" t="s">
        <v>225</v>
      </c>
      <c r="E843" s="64"/>
      <c r="F843" s="82">
        <f t="shared" si="297"/>
        <v>768</v>
      </c>
    </row>
    <row r="844" spans="1:6" ht="18.75" customHeight="1" x14ac:dyDescent="0.3">
      <c r="A844" s="37" t="s">
        <v>186</v>
      </c>
      <c r="B844" s="63" t="s">
        <v>108</v>
      </c>
      <c r="C844" s="6" t="s">
        <v>39</v>
      </c>
      <c r="D844" s="11" t="s">
        <v>225</v>
      </c>
      <c r="E844" s="64" t="s">
        <v>187</v>
      </c>
      <c r="F844" s="81">
        <v>768</v>
      </c>
    </row>
    <row r="845" spans="1:6" s="8" customFormat="1" ht="42.75" customHeight="1" x14ac:dyDescent="0.3">
      <c r="A845" s="34" t="s">
        <v>472</v>
      </c>
      <c r="B845" s="63" t="s">
        <v>108</v>
      </c>
      <c r="C845" s="6" t="s">
        <v>39</v>
      </c>
      <c r="D845" s="5" t="s">
        <v>81</v>
      </c>
      <c r="E845" s="62"/>
      <c r="F845" s="81">
        <f t="shared" ref="F845:F846" si="298">F846</f>
        <v>155</v>
      </c>
    </row>
    <row r="846" spans="1:6" s="8" customFormat="1" ht="20.25" x14ac:dyDescent="0.3">
      <c r="A846" s="34" t="s">
        <v>328</v>
      </c>
      <c r="B846" s="63" t="s">
        <v>108</v>
      </c>
      <c r="C846" s="6" t="s">
        <v>39</v>
      </c>
      <c r="D846" s="20" t="s">
        <v>481</v>
      </c>
      <c r="E846" s="62"/>
      <c r="F846" s="81">
        <f t="shared" si="298"/>
        <v>155</v>
      </c>
    </row>
    <row r="847" spans="1:6" s="8" customFormat="1" ht="20.25" x14ac:dyDescent="0.3">
      <c r="A847" s="34" t="s">
        <v>480</v>
      </c>
      <c r="B847" s="63" t="s">
        <v>108</v>
      </c>
      <c r="C847" s="6" t="s">
        <v>39</v>
      </c>
      <c r="D847" s="20" t="s">
        <v>482</v>
      </c>
      <c r="E847" s="62"/>
      <c r="F847" s="81">
        <f t="shared" ref="F847" si="299">F848+F850</f>
        <v>155</v>
      </c>
    </row>
    <row r="848" spans="1:6" s="8" customFormat="1" ht="20.25" x14ac:dyDescent="0.3">
      <c r="A848" s="34" t="s">
        <v>93</v>
      </c>
      <c r="B848" s="63" t="s">
        <v>108</v>
      </c>
      <c r="C848" s="6" t="s">
        <v>39</v>
      </c>
      <c r="D848" s="20" t="s">
        <v>491</v>
      </c>
      <c r="E848" s="62"/>
      <c r="F848" s="81">
        <f t="shared" ref="F848" si="300">+F849</f>
        <v>50</v>
      </c>
    </row>
    <row r="849" spans="1:6" s="8" customFormat="1" ht="37.5" x14ac:dyDescent="0.3">
      <c r="A849" s="37" t="s">
        <v>21</v>
      </c>
      <c r="B849" s="63" t="s">
        <v>108</v>
      </c>
      <c r="C849" s="6" t="s">
        <v>39</v>
      </c>
      <c r="D849" s="20" t="s">
        <v>491</v>
      </c>
      <c r="E849" s="64" t="s">
        <v>22</v>
      </c>
      <c r="F849" s="81">
        <v>50</v>
      </c>
    </row>
    <row r="850" spans="1:6" s="8" customFormat="1" ht="20.25" x14ac:dyDescent="0.3">
      <c r="A850" s="38" t="s">
        <v>500</v>
      </c>
      <c r="B850" s="63" t="s">
        <v>108</v>
      </c>
      <c r="C850" s="6" t="s">
        <v>39</v>
      </c>
      <c r="D850" s="20" t="s">
        <v>501</v>
      </c>
      <c r="E850" s="62"/>
      <c r="F850" s="81">
        <f t="shared" ref="F850" si="301">F851</f>
        <v>105</v>
      </c>
    </row>
    <row r="851" spans="1:6" s="8" customFormat="1" ht="37.5" x14ac:dyDescent="0.3">
      <c r="A851" s="37" t="s">
        <v>21</v>
      </c>
      <c r="B851" s="63" t="s">
        <v>108</v>
      </c>
      <c r="C851" s="6" t="s">
        <v>39</v>
      </c>
      <c r="D851" s="20" t="s">
        <v>501</v>
      </c>
      <c r="E851" s="64" t="s">
        <v>22</v>
      </c>
      <c r="F851" s="81">
        <v>105</v>
      </c>
    </row>
    <row r="852" spans="1:6" s="8" customFormat="1" ht="42.75" customHeight="1" x14ac:dyDescent="0.3">
      <c r="A852" s="37" t="s">
        <v>326</v>
      </c>
      <c r="B852" s="63" t="s">
        <v>108</v>
      </c>
      <c r="C852" s="6" t="s">
        <v>39</v>
      </c>
      <c r="D852" s="20" t="s">
        <v>6</v>
      </c>
      <c r="E852" s="64"/>
      <c r="F852" s="81">
        <f t="shared" ref="F852:F855" si="302">F853</f>
        <v>900</v>
      </c>
    </row>
    <row r="853" spans="1:6" s="8" customFormat="1" ht="20.25" x14ac:dyDescent="0.3">
      <c r="A853" s="37" t="s">
        <v>328</v>
      </c>
      <c r="B853" s="63" t="s">
        <v>108</v>
      </c>
      <c r="C853" s="6" t="s">
        <v>39</v>
      </c>
      <c r="D853" s="20" t="s">
        <v>327</v>
      </c>
      <c r="E853" s="64"/>
      <c r="F853" s="81">
        <f t="shared" si="302"/>
        <v>900</v>
      </c>
    </row>
    <row r="854" spans="1:6" s="8" customFormat="1" ht="37.5" x14ac:dyDescent="0.3">
      <c r="A854" s="37" t="s">
        <v>63</v>
      </c>
      <c r="B854" s="63" t="s">
        <v>108</v>
      </c>
      <c r="C854" s="6" t="s">
        <v>39</v>
      </c>
      <c r="D854" s="20" t="s">
        <v>332</v>
      </c>
      <c r="E854" s="64"/>
      <c r="F854" s="81">
        <f t="shared" si="302"/>
        <v>900</v>
      </c>
    </row>
    <row r="855" spans="1:6" s="8" customFormat="1" ht="37.5" x14ac:dyDescent="0.3">
      <c r="A855" s="37" t="s">
        <v>308</v>
      </c>
      <c r="B855" s="63" t="s">
        <v>108</v>
      </c>
      <c r="C855" s="6" t="s">
        <v>39</v>
      </c>
      <c r="D855" s="20" t="s">
        <v>349</v>
      </c>
      <c r="E855" s="64"/>
      <c r="F855" s="81">
        <f t="shared" si="302"/>
        <v>900</v>
      </c>
    </row>
    <row r="856" spans="1:6" s="8" customFormat="1" ht="37.5" x14ac:dyDescent="0.3">
      <c r="A856" s="37" t="s">
        <v>21</v>
      </c>
      <c r="B856" s="63" t="s">
        <v>108</v>
      </c>
      <c r="C856" s="6" t="s">
        <v>39</v>
      </c>
      <c r="D856" s="20" t="s">
        <v>349</v>
      </c>
      <c r="E856" s="64" t="s">
        <v>22</v>
      </c>
      <c r="F856" s="81">
        <v>900</v>
      </c>
    </row>
    <row r="857" spans="1:6" s="8" customFormat="1" ht="25.5" customHeight="1" x14ac:dyDescent="0.3">
      <c r="A857" s="44" t="s">
        <v>245</v>
      </c>
      <c r="B857" s="59" t="s">
        <v>117</v>
      </c>
      <c r="C857" s="10" t="s">
        <v>0</v>
      </c>
      <c r="D857" s="10"/>
      <c r="E857" s="60"/>
      <c r="F857" s="83">
        <f t="shared" ref="F857" si="303">F858+F864</f>
        <v>16317.8</v>
      </c>
    </row>
    <row r="858" spans="1:6" s="8" customFormat="1" ht="20.25" x14ac:dyDescent="0.3">
      <c r="A858" s="37" t="s">
        <v>246</v>
      </c>
      <c r="B858" s="61" t="s">
        <v>117</v>
      </c>
      <c r="C858" s="5" t="s">
        <v>164</v>
      </c>
      <c r="D858" s="5"/>
      <c r="E858" s="62"/>
      <c r="F858" s="81">
        <f t="shared" ref="F858:F862" si="304">F859</f>
        <v>619.9</v>
      </c>
    </row>
    <row r="859" spans="1:6" ht="37.5" x14ac:dyDescent="0.3">
      <c r="A859" s="34" t="s">
        <v>694</v>
      </c>
      <c r="B859" s="61" t="s">
        <v>117</v>
      </c>
      <c r="C859" s="5" t="s">
        <v>164</v>
      </c>
      <c r="D859" s="5" t="s">
        <v>101</v>
      </c>
      <c r="E859" s="62"/>
      <c r="F859" s="81">
        <f t="shared" ref="F859" si="305">F861</f>
        <v>619.9</v>
      </c>
    </row>
    <row r="860" spans="1:6" ht="20.25" x14ac:dyDescent="0.3">
      <c r="A860" s="34" t="s">
        <v>328</v>
      </c>
      <c r="B860" s="61" t="s">
        <v>117</v>
      </c>
      <c r="C860" s="5" t="s">
        <v>164</v>
      </c>
      <c r="D860" s="5" t="s">
        <v>556</v>
      </c>
      <c r="E860" s="62"/>
      <c r="F860" s="81">
        <f t="shared" ref="F860" si="306">F861</f>
        <v>619.9</v>
      </c>
    </row>
    <row r="861" spans="1:6" ht="20.25" x14ac:dyDescent="0.3">
      <c r="A861" s="34" t="s">
        <v>102</v>
      </c>
      <c r="B861" s="61" t="s">
        <v>117</v>
      </c>
      <c r="C861" s="5" t="s">
        <v>164</v>
      </c>
      <c r="D861" s="5" t="s">
        <v>557</v>
      </c>
      <c r="E861" s="62"/>
      <c r="F861" s="81">
        <f t="shared" si="304"/>
        <v>619.9</v>
      </c>
    </row>
    <row r="862" spans="1:6" ht="43.5" customHeight="1" x14ac:dyDescent="0.3">
      <c r="A862" s="34" t="s">
        <v>247</v>
      </c>
      <c r="B862" s="61" t="s">
        <v>117</v>
      </c>
      <c r="C862" s="5" t="s">
        <v>164</v>
      </c>
      <c r="D862" s="20" t="s">
        <v>559</v>
      </c>
      <c r="E862" s="62"/>
      <c r="F862" s="81">
        <f t="shared" si="304"/>
        <v>619.9</v>
      </c>
    </row>
    <row r="863" spans="1:6" ht="37.5" x14ac:dyDescent="0.3">
      <c r="A863" s="37" t="s">
        <v>21</v>
      </c>
      <c r="B863" s="61" t="s">
        <v>117</v>
      </c>
      <c r="C863" s="5" t="s">
        <v>164</v>
      </c>
      <c r="D863" s="20" t="s">
        <v>559</v>
      </c>
      <c r="E863" s="62" t="s">
        <v>22</v>
      </c>
      <c r="F863" s="81">
        <v>619.9</v>
      </c>
    </row>
    <row r="864" spans="1:6" s="19" customFormat="1" ht="20.25" x14ac:dyDescent="0.3">
      <c r="A864" s="33" t="s">
        <v>248</v>
      </c>
      <c r="B864" s="61" t="s">
        <v>117</v>
      </c>
      <c r="C864" s="5" t="s">
        <v>117</v>
      </c>
      <c r="D864" s="5"/>
      <c r="E864" s="62"/>
      <c r="F864" s="81">
        <f t="shared" ref="F864" si="307">+F865</f>
        <v>15697.9</v>
      </c>
    </row>
    <row r="865" spans="1:6" s="12" customFormat="1" ht="43.5" customHeight="1" x14ac:dyDescent="0.3">
      <c r="A865" s="34" t="s">
        <v>326</v>
      </c>
      <c r="B865" s="61" t="s">
        <v>117</v>
      </c>
      <c r="C865" s="5" t="s">
        <v>117</v>
      </c>
      <c r="D865" s="5" t="s">
        <v>6</v>
      </c>
      <c r="E865" s="62"/>
      <c r="F865" s="81">
        <f>F867+F870</f>
        <v>15697.9</v>
      </c>
    </row>
    <row r="866" spans="1:6" s="12" customFormat="1" ht="20.25" x14ac:dyDescent="0.3">
      <c r="A866" s="34" t="s">
        <v>328</v>
      </c>
      <c r="B866" s="61" t="s">
        <v>117</v>
      </c>
      <c r="C866" s="5" t="s">
        <v>117</v>
      </c>
      <c r="D866" s="5" t="s">
        <v>327</v>
      </c>
      <c r="E866" s="62"/>
      <c r="F866" s="81">
        <f>+F867+F870</f>
        <v>15697.9</v>
      </c>
    </row>
    <row r="867" spans="1:6" s="12" customFormat="1" ht="37.5" x14ac:dyDescent="0.3">
      <c r="A867" s="34" t="s">
        <v>63</v>
      </c>
      <c r="B867" s="61" t="s">
        <v>117</v>
      </c>
      <c r="C867" s="5" t="s">
        <v>117</v>
      </c>
      <c r="D867" s="20" t="s">
        <v>332</v>
      </c>
      <c r="E867" s="62"/>
      <c r="F867" s="81">
        <f t="shared" ref="F867" si="308">+F868</f>
        <v>100</v>
      </c>
    </row>
    <row r="868" spans="1:6" s="12" customFormat="1" ht="20.25" x14ac:dyDescent="0.3">
      <c r="A868" s="37" t="s">
        <v>369</v>
      </c>
      <c r="B868" s="61" t="s">
        <v>117</v>
      </c>
      <c r="C868" s="5" t="s">
        <v>117</v>
      </c>
      <c r="D868" s="20" t="s">
        <v>370</v>
      </c>
      <c r="E868" s="62"/>
      <c r="F868" s="81">
        <f t="shared" ref="F868" si="309">+F869</f>
        <v>100</v>
      </c>
    </row>
    <row r="869" spans="1:6" s="12" customFormat="1" ht="37.5" x14ac:dyDescent="0.3">
      <c r="A869" s="37" t="s">
        <v>21</v>
      </c>
      <c r="B869" s="61" t="s">
        <v>117</v>
      </c>
      <c r="C869" s="5" t="s">
        <v>117</v>
      </c>
      <c r="D869" s="5" t="s">
        <v>370</v>
      </c>
      <c r="E869" s="62" t="s">
        <v>22</v>
      </c>
      <c r="F869" s="81">
        <v>100</v>
      </c>
    </row>
    <row r="870" spans="1:6" s="12" customFormat="1" ht="20.25" x14ac:dyDescent="0.3">
      <c r="A870" s="34" t="s">
        <v>17</v>
      </c>
      <c r="B870" s="61" t="s">
        <v>117</v>
      </c>
      <c r="C870" s="5" t="s">
        <v>117</v>
      </c>
      <c r="D870" s="20" t="s">
        <v>354</v>
      </c>
      <c r="E870" s="62"/>
      <c r="F870" s="81">
        <f>+F871+F877</f>
        <v>15597.9</v>
      </c>
    </row>
    <row r="871" spans="1:6" s="12" customFormat="1" ht="20.25" x14ac:dyDescent="0.3">
      <c r="A871" s="34" t="s">
        <v>249</v>
      </c>
      <c r="B871" s="61" t="s">
        <v>117</v>
      </c>
      <c r="C871" s="5" t="s">
        <v>117</v>
      </c>
      <c r="D871" s="20" t="s">
        <v>371</v>
      </c>
      <c r="E871" s="62"/>
      <c r="F871" s="81">
        <f>+F872+F874+F876</f>
        <v>12873.9</v>
      </c>
    </row>
    <row r="872" spans="1:6" s="12" customFormat="1" ht="24.75" customHeight="1" x14ac:dyDescent="0.3">
      <c r="A872" s="37" t="s">
        <v>186</v>
      </c>
      <c r="B872" s="61" t="s">
        <v>117</v>
      </c>
      <c r="C872" s="5" t="s">
        <v>117</v>
      </c>
      <c r="D872" s="5" t="s">
        <v>371</v>
      </c>
      <c r="E872" s="62" t="s">
        <v>187</v>
      </c>
      <c r="F872" s="81">
        <v>10344.6</v>
      </c>
    </row>
    <row r="873" spans="1:6" s="12" customFormat="1" ht="75" x14ac:dyDescent="0.3">
      <c r="A873" s="34" t="s">
        <v>722</v>
      </c>
      <c r="B873" s="61" t="s">
        <v>117</v>
      </c>
      <c r="C873" s="5" t="s">
        <v>117</v>
      </c>
      <c r="D873" s="20" t="s">
        <v>720</v>
      </c>
      <c r="E873" s="62"/>
      <c r="F873" s="81">
        <f t="shared" ref="F873:F877" si="310">+F874</f>
        <v>1149.4000000000001</v>
      </c>
    </row>
    <row r="874" spans="1:6" s="12" customFormat="1" ht="24.75" customHeight="1" x14ac:dyDescent="0.3">
      <c r="A874" s="40" t="s">
        <v>186</v>
      </c>
      <c r="B874" s="61" t="s">
        <v>117</v>
      </c>
      <c r="C874" s="5" t="s">
        <v>117</v>
      </c>
      <c r="D874" s="5" t="s">
        <v>720</v>
      </c>
      <c r="E874" s="62" t="s">
        <v>187</v>
      </c>
      <c r="F874" s="81">
        <v>1149.4000000000001</v>
      </c>
    </row>
    <row r="875" spans="1:6" s="12" customFormat="1" ht="75" x14ac:dyDescent="0.3">
      <c r="A875" s="34" t="s">
        <v>723</v>
      </c>
      <c r="B875" s="61" t="s">
        <v>117</v>
      </c>
      <c r="C875" s="5" t="s">
        <v>117</v>
      </c>
      <c r="D875" s="20" t="s">
        <v>721</v>
      </c>
      <c r="E875" s="62"/>
      <c r="F875" s="81">
        <f t="shared" si="310"/>
        <v>1379.8999999999999</v>
      </c>
    </row>
    <row r="876" spans="1:6" s="12" customFormat="1" ht="21" customHeight="1" x14ac:dyDescent="0.3">
      <c r="A876" s="37" t="s">
        <v>186</v>
      </c>
      <c r="B876" s="61" t="s">
        <v>117</v>
      </c>
      <c r="C876" s="5" t="s">
        <v>117</v>
      </c>
      <c r="D876" s="5" t="s">
        <v>721</v>
      </c>
      <c r="E876" s="62" t="s">
        <v>187</v>
      </c>
      <c r="F876" s="81">
        <v>1379.8999999999999</v>
      </c>
    </row>
    <row r="877" spans="1:6" s="3" customFormat="1" ht="37.5" x14ac:dyDescent="0.3">
      <c r="A877" s="37" t="s">
        <v>664</v>
      </c>
      <c r="B877" s="61" t="s">
        <v>117</v>
      </c>
      <c r="C877" s="5" t="s">
        <v>117</v>
      </c>
      <c r="D877" s="20" t="s">
        <v>372</v>
      </c>
      <c r="E877" s="62"/>
      <c r="F877" s="81">
        <f t="shared" si="310"/>
        <v>2724</v>
      </c>
    </row>
    <row r="878" spans="1:6" s="3" customFormat="1" ht="21" customHeight="1" x14ac:dyDescent="0.3">
      <c r="A878" s="37" t="s">
        <v>186</v>
      </c>
      <c r="B878" s="61" t="s">
        <v>117</v>
      </c>
      <c r="C878" s="5" t="s">
        <v>117</v>
      </c>
      <c r="D878" s="5" t="s">
        <v>372</v>
      </c>
      <c r="E878" s="62" t="s">
        <v>187</v>
      </c>
      <c r="F878" s="81">
        <v>2724</v>
      </c>
    </row>
    <row r="879" spans="1:6" s="8" customFormat="1" ht="25.5" customHeight="1" x14ac:dyDescent="0.3">
      <c r="A879" s="32" t="s">
        <v>250</v>
      </c>
      <c r="B879" s="59" t="s">
        <v>80</v>
      </c>
      <c r="C879" s="10" t="s">
        <v>0</v>
      </c>
      <c r="D879" s="10"/>
      <c r="E879" s="60"/>
      <c r="F879" s="83">
        <f>+F880+F887+F935</f>
        <v>62287.4</v>
      </c>
    </row>
    <row r="880" spans="1:6" s="8" customFormat="1" ht="20.25" x14ac:dyDescent="0.3">
      <c r="A880" s="36" t="s">
        <v>251</v>
      </c>
      <c r="B880" s="63" t="s">
        <v>80</v>
      </c>
      <c r="C880" s="6" t="s">
        <v>11</v>
      </c>
      <c r="D880" s="6"/>
      <c r="E880" s="64"/>
      <c r="F880" s="82">
        <f t="shared" ref="F880:F881" si="311">+F881</f>
        <v>10466.9</v>
      </c>
    </row>
    <row r="881" spans="1:6" ht="37.5" customHeight="1" x14ac:dyDescent="0.3">
      <c r="A881" s="36" t="s">
        <v>326</v>
      </c>
      <c r="B881" s="63" t="s">
        <v>80</v>
      </c>
      <c r="C881" s="6" t="s">
        <v>11</v>
      </c>
      <c r="D881" s="6" t="s">
        <v>6</v>
      </c>
      <c r="E881" s="64"/>
      <c r="F881" s="81">
        <f t="shared" si="311"/>
        <v>10466.9</v>
      </c>
    </row>
    <row r="882" spans="1:6" s="8" customFormat="1" ht="20.25" x14ac:dyDescent="0.3">
      <c r="A882" s="36" t="s">
        <v>328</v>
      </c>
      <c r="B882" s="63" t="s">
        <v>80</v>
      </c>
      <c r="C882" s="6" t="s">
        <v>11</v>
      </c>
      <c r="D882" s="6" t="s">
        <v>327</v>
      </c>
      <c r="E882" s="64"/>
      <c r="F882" s="82">
        <f t="shared" ref="F882:F883" si="312">+F883</f>
        <v>10466.9</v>
      </c>
    </row>
    <row r="883" spans="1:6" ht="20.25" x14ac:dyDescent="0.3">
      <c r="A883" s="36" t="s">
        <v>17</v>
      </c>
      <c r="B883" s="63" t="s">
        <v>80</v>
      </c>
      <c r="C883" s="6" t="s">
        <v>11</v>
      </c>
      <c r="D883" s="6" t="s">
        <v>354</v>
      </c>
      <c r="E883" s="64"/>
      <c r="F883" s="82">
        <f t="shared" si="312"/>
        <v>10466.9</v>
      </c>
    </row>
    <row r="884" spans="1:6" ht="20.25" x14ac:dyDescent="0.3">
      <c r="A884" s="36" t="s">
        <v>252</v>
      </c>
      <c r="B884" s="63" t="s">
        <v>80</v>
      </c>
      <c r="C884" s="6" t="s">
        <v>11</v>
      </c>
      <c r="D884" s="6" t="s">
        <v>373</v>
      </c>
      <c r="E884" s="64"/>
      <c r="F884" s="82">
        <f t="shared" ref="F884" si="313">+F885+F886</f>
        <v>10466.9</v>
      </c>
    </row>
    <row r="885" spans="1:6" ht="37.5" x14ac:dyDescent="0.3">
      <c r="A885" s="37" t="s">
        <v>21</v>
      </c>
      <c r="B885" s="63" t="s">
        <v>80</v>
      </c>
      <c r="C885" s="6" t="s">
        <v>11</v>
      </c>
      <c r="D885" s="6" t="s">
        <v>373</v>
      </c>
      <c r="E885" s="64" t="s">
        <v>22</v>
      </c>
      <c r="F885" s="81">
        <v>48</v>
      </c>
    </row>
    <row r="886" spans="1:6" ht="20.25" x14ac:dyDescent="0.3">
      <c r="A886" s="55" t="s">
        <v>253</v>
      </c>
      <c r="B886" s="63" t="s">
        <v>80</v>
      </c>
      <c r="C886" s="6" t="s">
        <v>11</v>
      </c>
      <c r="D886" s="6" t="s">
        <v>373</v>
      </c>
      <c r="E886" s="64" t="s">
        <v>254</v>
      </c>
      <c r="F886" s="81">
        <v>10418.9</v>
      </c>
    </row>
    <row r="887" spans="1:6" s="8" customFormat="1" ht="20.25" x14ac:dyDescent="0.3">
      <c r="A887" s="36" t="s">
        <v>255</v>
      </c>
      <c r="B887" s="63" t="s">
        <v>80</v>
      </c>
      <c r="C887" s="6" t="s">
        <v>18</v>
      </c>
      <c r="D887" s="6"/>
      <c r="E887" s="64"/>
      <c r="F887" s="82">
        <f>F888+F899+F910+F916+F922+F904+F932</f>
        <v>49240.5</v>
      </c>
    </row>
    <row r="888" spans="1:6" s="8" customFormat="1" ht="37.5" x14ac:dyDescent="0.3">
      <c r="A888" s="34" t="s">
        <v>413</v>
      </c>
      <c r="B888" s="61" t="s">
        <v>80</v>
      </c>
      <c r="C888" s="5" t="s">
        <v>18</v>
      </c>
      <c r="D888" s="5" t="s">
        <v>178</v>
      </c>
      <c r="E888" s="62"/>
      <c r="F888" s="81">
        <f t="shared" ref="F888" si="314">SUM(F889+F894)</f>
        <v>9695.3000000000011</v>
      </c>
    </row>
    <row r="889" spans="1:6" s="8" customFormat="1" ht="20.25" x14ac:dyDescent="0.3">
      <c r="A889" s="34" t="s">
        <v>442</v>
      </c>
      <c r="B889" s="61" t="s">
        <v>80</v>
      </c>
      <c r="C889" s="5" t="s">
        <v>18</v>
      </c>
      <c r="D889" s="20" t="s">
        <v>167</v>
      </c>
      <c r="E889" s="62"/>
      <c r="F889" s="81">
        <f t="shared" ref="F889:F890" si="315">+F890</f>
        <v>557.6</v>
      </c>
    </row>
    <row r="890" spans="1:6" s="8" customFormat="1" ht="20.25" x14ac:dyDescent="0.3">
      <c r="A890" s="34" t="s">
        <v>94</v>
      </c>
      <c r="B890" s="61" t="s">
        <v>80</v>
      </c>
      <c r="C890" s="5" t="s">
        <v>18</v>
      </c>
      <c r="D890" s="20" t="s">
        <v>174</v>
      </c>
      <c r="E890" s="62"/>
      <c r="F890" s="81">
        <f t="shared" si="315"/>
        <v>557.6</v>
      </c>
    </row>
    <row r="891" spans="1:6" s="8" customFormat="1" ht="37.5" x14ac:dyDescent="0.3">
      <c r="A891" s="51" t="s">
        <v>188</v>
      </c>
      <c r="B891" s="61" t="s">
        <v>80</v>
      </c>
      <c r="C891" s="5" t="s">
        <v>18</v>
      </c>
      <c r="D891" s="20" t="s">
        <v>176</v>
      </c>
      <c r="E891" s="62"/>
      <c r="F891" s="81">
        <f t="shared" ref="F891" si="316">+F892+F893</f>
        <v>557.6</v>
      </c>
    </row>
    <row r="892" spans="1:6" s="8" customFormat="1" ht="37.5" x14ac:dyDescent="0.3">
      <c r="A892" s="40" t="s">
        <v>21</v>
      </c>
      <c r="B892" s="61" t="s">
        <v>80</v>
      </c>
      <c r="C892" s="5" t="s">
        <v>18</v>
      </c>
      <c r="D892" s="20" t="s">
        <v>176</v>
      </c>
      <c r="E892" s="62" t="s">
        <v>22</v>
      </c>
      <c r="F892" s="81">
        <v>8.4</v>
      </c>
    </row>
    <row r="893" spans="1:6" ht="24" customHeight="1" x14ac:dyDescent="0.3">
      <c r="A893" s="40" t="s">
        <v>186</v>
      </c>
      <c r="B893" s="61" t="s">
        <v>80</v>
      </c>
      <c r="C893" s="5" t="s">
        <v>18</v>
      </c>
      <c r="D893" s="20" t="s">
        <v>176</v>
      </c>
      <c r="E893" s="62" t="s">
        <v>187</v>
      </c>
      <c r="F893" s="81">
        <v>549.20000000000005</v>
      </c>
    </row>
    <row r="894" spans="1:6" s="8" customFormat="1" ht="20.25" x14ac:dyDescent="0.3">
      <c r="A894" s="34" t="s">
        <v>328</v>
      </c>
      <c r="B894" s="61" t="s">
        <v>80</v>
      </c>
      <c r="C894" s="5" t="s">
        <v>18</v>
      </c>
      <c r="D894" s="20" t="s">
        <v>190</v>
      </c>
      <c r="E894" s="62"/>
      <c r="F894" s="81">
        <f t="shared" ref="F894:F895" si="317">+F895</f>
        <v>9137.7000000000007</v>
      </c>
    </row>
    <row r="895" spans="1:6" s="8" customFormat="1" ht="20.25" x14ac:dyDescent="0.3">
      <c r="A895" s="34" t="s">
        <v>94</v>
      </c>
      <c r="B895" s="61" t="s">
        <v>80</v>
      </c>
      <c r="C895" s="5" t="s">
        <v>18</v>
      </c>
      <c r="D895" s="20" t="s">
        <v>423</v>
      </c>
      <c r="E895" s="62"/>
      <c r="F895" s="81">
        <f t="shared" si="317"/>
        <v>9137.7000000000007</v>
      </c>
    </row>
    <row r="896" spans="1:6" s="8" customFormat="1" ht="20.25" x14ac:dyDescent="0.3">
      <c r="A896" s="34" t="s">
        <v>444</v>
      </c>
      <c r="B896" s="61" t="s">
        <v>80</v>
      </c>
      <c r="C896" s="5" t="s">
        <v>18</v>
      </c>
      <c r="D896" s="20" t="s">
        <v>445</v>
      </c>
      <c r="E896" s="62"/>
      <c r="F896" s="81">
        <f t="shared" ref="F896" si="318">+F897+F898</f>
        <v>9137.7000000000007</v>
      </c>
    </row>
    <row r="897" spans="1:6" s="8" customFormat="1" ht="37.5" x14ac:dyDescent="0.3">
      <c r="A897" s="37" t="s">
        <v>21</v>
      </c>
      <c r="B897" s="61" t="s">
        <v>80</v>
      </c>
      <c r="C897" s="5" t="s">
        <v>18</v>
      </c>
      <c r="D897" s="20" t="s">
        <v>445</v>
      </c>
      <c r="E897" s="62" t="s">
        <v>22</v>
      </c>
      <c r="F897" s="81">
        <v>182.6</v>
      </c>
    </row>
    <row r="898" spans="1:6" ht="26.25" customHeight="1" x14ac:dyDescent="0.3">
      <c r="A898" s="37" t="s">
        <v>186</v>
      </c>
      <c r="B898" s="61" t="s">
        <v>80</v>
      </c>
      <c r="C898" s="5" t="s">
        <v>18</v>
      </c>
      <c r="D898" s="20" t="s">
        <v>445</v>
      </c>
      <c r="E898" s="62" t="s">
        <v>187</v>
      </c>
      <c r="F898" s="81">
        <v>8955.1</v>
      </c>
    </row>
    <row r="899" spans="1:6" ht="37.5" x14ac:dyDescent="0.3">
      <c r="A899" s="36" t="s">
        <v>600</v>
      </c>
      <c r="B899" s="63" t="s">
        <v>80</v>
      </c>
      <c r="C899" s="6" t="s">
        <v>18</v>
      </c>
      <c r="D899" s="6" t="s">
        <v>197</v>
      </c>
      <c r="E899" s="64"/>
      <c r="F899" s="82">
        <f t="shared" ref="F899:F901" si="319">F900</f>
        <v>6078</v>
      </c>
    </row>
    <row r="900" spans="1:6" ht="20.25" x14ac:dyDescent="0.3">
      <c r="A900" s="36" t="s">
        <v>442</v>
      </c>
      <c r="B900" s="63" t="s">
        <v>80</v>
      </c>
      <c r="C900" s="6" t="s">
        <v>18</v>
      </c>
      <c r="D900" s="6" t="s">
        <v>228</v>
      </c>
      <c r="E900" s="64"/>
      <c r="F900" s="82">
        <f t="shared" si="319"/>
        <v>6078</v>
      </c>
    </row>
    <row r="901" spans="1:6" ht="20.25" x14ac:dyDescent="0.3">
      <c r="A901" s="33" t="s">
        <v>17</v>
      </c>
      <c r="B901" s="63" t="s">
        <v>80</v>
      </c>
      <c r="C901" s="6" t="s">
        <v>18</v>
      </c>
      <c r="D901" s="6" t="s">
        <v>599</v>
      </c>
      <c r="E901" s="64"/>
      <c r="F901" s="81">
        <f t="shared" si="319"/>
        <v>6078</v>
      </c>
    </row>
    <row r="902" spans="1:6" ht="37.5" x14ac:dyDescent="0.3">
      <c r="A902" s="34" t="s">
        <v>306</v>
      </c>
      <c r="B902" s="63" t="s">
        <v>80</v>
      </c>
      <c r="C902" s="6" t="s">
        <v>18</v>
      </c>
      <c r="D902" s="6" t="s">
        <v>598</v>
      </c>
      <c r="E902" s="64"/>
      <c r="F902" s="81">
        <f t="shared" ref="F902" si="320">F903</f>
        <v>6078</v>
      </c>
    </row>
    <row r="903" spans="1:6" ht="27.75" customHeight="1" x14ac:dyDescent="0.3">
      <c r="A903" s="37" t="s">
        <v>186</v>
      </c>
      <c r="B903" s="63" t="s">
        <v>80</v>
      </c>
      <c r="C903" s="6" t="s">
        <v>18</v>
      </c>
      <c r="D903" s="6" t="s">
        <v>598</v>
      </c>
      <c r="E903" s="64" t="s">
        <v>187</v>
      </c>
      <c r="F903" s="81">
        <v>6078</v>
      </c>
    </row>
    <row r="904" spans="1:6" ht="41.25" customHeight="1" x14ac:dyDescent="0.3">
      <c r="A904" s="37" t="s">
        <v>472</v>
      </c>
      <c r="B904" s="63" t="s">
        <v>80</v>
      </c>
      <c r="C904" s="6" t="s">
        <v>18</v>
      </c>
      <c r="D904" s="6" t="s">
        <v>81</v>
      </c>
      <c r="E904" s="64"/>
      <c r="F904" s="81">
        <f t="shared" ref="F904:F906" si="321">F905</f>
        <v>13065</v>
      </c>
    </row>
    <row r="905" spans="1:6" ht="20.25" x14ac:dyDescent="0.3">
      <c r="A905" s="34" t="s">
        <v>328</v>
      </c>
      <c r="B905" s="63" t="s">
        <v>80</v>
      </c>
      <c r="C905" s="6" t="s">
        <v>18</v>
      </c>
      <c r="D905" s="6" t="s">
        <v>481</v>
      </c>
      <c r="E905" s="64"/>
      <c r="F905" s="81">
        <f t="shared" si="321"/>
        <v>13065</v>
      </c>
    </row>
    <row r="906" spans="1:6" ht="20.25" x14ac:dyDescent="0.3">
      <c r="A906" s="37" t="s">
        <v>484</v>
      </c>
      <c r="B906" s="63" t="s">
        <v>80</v>
      </c>
      <c r="C906" s="6" t="s">
        <v>18</v>
      </c>
      <c r="D906" s="6" t="s">
        <v>483</v>
      </c>
      <c r="E906" s="64"/>
      <c r="F906" s="81">
        <f t="shared" si="321"/>
        <v>13065</v>
      </c>
    </row>
    <row r="907" spans="1:6" ht="37.5" x14ac:dyDescent="0.3">
      <c r="A907" s="37" t="s">
        <v>714</v>
      </c>
      <c r="B907" s="63" t="s">
        <v>80</v>
      </c>
      <c r="C907" s="6" t="s">
        <v>18</v>
      </c>
      <c r="D907" s="6" t="s">
        <v>713</v>
      </c>
      <c r="E907" s="64" t="s">
        <v>20</v>
      </c>
      <c r="F907" s="81">
        <f>F908+F909</f>
        <v>13065</v>
      </c>
    </row>
    <row r="908" spans="1:6" ht="37.5" x14ac:dyDescent="0.3">
      <c r="A908" s="37" t="s">
        <v>21</v>
      </c>
      <c r="B908" s="63" t="s">
        <v>80</v>
      </c>
      <c r="C908" s="6" t="s">
        <v>18</v>
      </c>
      <c r="D908" s="6" t="s">
        <v>713</v>
      </c>
      <c r="E908" s="64" t="s">
        <v>22</v>
      </c>
      <c r="F908" s="81">
        <v>16.399999999999999</v>
      </c>
    </row>
    <row r="909" spans="1:6" ht="20.25" customHeight="1" x14ac:dyDescent="0.3">
      <c r="A909" s="37" t="s">
        <v>186</v>
      </c>
      <c r="B909" s="63" t="s">
        <v>80</v>
      </c>
      <c r="C909" s="6" t="s">
        <v>18</v>
      </c>
      <c r="D909" s="6" t="s">
        <v>713</v>
      </c>
      <c r="E909" s="64" t="s">
        <v>187</v>
      </c>
      <c r="F909" s="81">
        <v>13048.6</v>
      </c>
    </row>
    <row r="910" spans="1:6" ht="37.5" customHeight="1" x14ac:dyDescent="0.3">
      <c r="A910" s="36" t="s">
        <v>326</v>
      </c>
      <c r="B910" s="63" t="s">
        <v>80</v>
      </c>
      <c r="C910" s="6" t="s">
        <v>18</v>
      </c>
      <c r="D910" s="6" t="s">
        <v>6</v>
      </c>
      <c r="E910" s="64"/>
      <c r="F910" s="82">
        <f t="shared" ref="F910:F912" si="322">+F911</f>
        <v>722.6</v>
      </c>
    </row>
    <row r="911" spans="1:6" ht="20.25" x14ac:dyDescent="0.3">
      <c r="A911" s="34" t="s">
        <v>328</v>
      </c>
      <c r="B911" s="63" t="s">
        <v>80</v>
      </c>
      <c r="C911" s="6" t="s">
        <v>18</v>
      </c>
      <c r="D911" s="6" t="s">
        <v>327</v>
      </c>
      <c r="E911" s="64"/>
      <c r="F911" s="82">
        <f t="shared" si="322"/>
        <v>722.6</v>
      </c>
    </row>
    <row r="912" spans="1:6" ht="20.25" x14ac:dyDescent="0.3">
      <c r="A912" s="36" t="s">
        <v>17</v>
      </c>
      <c r="B912" s="63" t="s">
        <v>80</v>
      </c>
      <c r="C912" s="6" t="s">
        <v>18</v>
      </c>
      <c r="D912" s="6" t="s">
        <v>354</v>
      </c>
      <c r="E912" s="64"/>
      <c r="F912" s="82">
        <f t="shared" si="322"/>
        <v>722.6</v>
      </c>
    </row>
    <row r="913" spans="1:6" ht="20.25" x14ac:dyDescent="0.3">
      <c r="A913" s="36" t="s">
        <v>256</v>
      </c>
      <c r="B913" s="63" t="s">
        <v>80</v>
      </c>
      <c r="C913" s="6" t="s">
        <v>18</v>
      </c>
      <c r="D913" s="6" t="s">
        <v>374</v>
      </c>
      <c r="E913" s="64"/>
      <c r="F913" s="82">
        <f t="shared" ref="F913" si="323">+F914+F915</f>
        <v>722.6</v>
      </c>
    </row>
    <row r="914" spans="1:6" ht="37.5" x14ac:dyDescent="0.3">
      <c r="A914" s="37" t="s">
        <v>21</v>
      </c>
      <c r="B914" s="63" t="s">
        <v>80</v>
      </c>
      <c r="C914" s="6" t="s">
        <v>18</v>
      </c>
      <c r="D914" s="6" t="s">
        <v>374</v>
      </c>
      <c r="E914" s="64" t="s">
        <v>22</v>
      </c>
      <c r="F914" s="81">
        <v>2.6</v>
      </c>
    </row>
    <row r="915" spans="1:6" ht="20.25" x14ac:dyDescent="0.3">
      <c r="A915" s="41" t="s">
        <v>257</v>
      </c>
      <c r="B915" s="63" t="s">
        <v>80</v>
      </c>
      <c r="C915" s="6" t="s">
        <v>18</v>
      </c>
      <c r="D915" s="6" t="s">
        <v>374</v>
      </c>
      <c r="E915" s="64" t="s">
        <v>258</v>
      </c>
      <c r="F915" s="81">
        <v>720</v>
      </c>
    </row>
    <row r="916" spans="1:6" ht="39.75" customHeight="1" x14ac:dyDescent="0.3">
      <c r="A916" s="37" t="s">
        <v>577</v>
      </c>
      <c r="B916" s="63" t="s">
        <v>80</v>
      </c>
      <c r="C916" s="6" t="s">
        <v>18</v>
      </c>
      <c r="D916" s="6" t="s">
        <v>71</v>
      </c>
      <c r="E916" s="64"/>
      <c r="F916" s="82">
        <f t="shared" ref="F916:F918" si="324">F917</f>
        <v>13489.3</v>
      </c>
    </row>
    <row r="917" spans="1:6" ht="20.25" x14ac:dyDescent="0.3">
      <c r="A917" s="37" t="s">
        <v>442</v>
      </c>
      <c r="B917" s="63" t="s">
        <v>80</v>
      </c>
      <c r="C917" s="6" t="s">
        <v>18</v>
      </c>
      <c r="D917" s="6" t="s">
        <v>582</v>
      </c>
      <c r="E917" s="64"/>
      <c r="F917" s="82">
        <f t="shared" si="324"/>
        <v>13489.3</v>
      </c>
    </row>
    <row r="918" spans="1:6" ht="20.25" x14ac:dyDescent="0.3">
      <c r="A918" s="41" t="s">
        <v>584</v>
      </c>
      <c r="B918" s="63" t="s">
        <v>80</v>
      </c>
      <c r="C918" s="6" t="s">
        <v>18</v>
      </c>
      <c r="D918" s="6" t="s">
        <v>583</v>
      </c>
      <c r="E918" s="64"/>
      <c r="F918" s="82">
        <f t="shared" si="324"/>
        <v>13489.3</v>
      </c>
    </row>
    <row r="919" spans="1:6" ht="37.5" x14ac:dyDescent="0.3">
      <c r="A919" s="41" t="s">
        <v>585</v>
      </c>
      <c r="B919" s="63" t="s">
        <v>80</v>
      </c>
      <c r="C919" s="6" t="s">
        <v>18</v>
      </c>
      <c r="D919" s="6" t="s">
        <v>586</v>
      </c>
      <c r="E919" s="64"/>
      <c r="F919" s="82">
        <f t="shared" ref="F919" si="325">+F920+F921</f>
        <v>13489.3</v>
      </c>
    </row>
    <row r="920" spans="1:6" ht="37.5" x14ac:dyDescent="0.3">
      <c r="A920" s="37" t="s">
        <v>21</v>
      </c>
      <c r="B920" s="63" t="s">
        <v>80</v>
      </c>
      <c r="C920" s="6" t="s">
        <v>18</v>
      </c>
      <c r="D920" s="6" t="s">
        <v>586</v>
      </c>
      <c r="E920" s="64" t="s">
        <v>22</v>
      </c>
      <c r="F920" s="81">
        <v>199.3</v>
      </c>
    </row>
    <row r="921" spans="1:6" ht="22.5" customHeight="1" x14ac:dyDescent="0.3">
      <c r="A921" s="37" t="s">
        <v>186</v>
      </c>
      <c r="B921" s="63" t="s">
        <v>80</v>
      </c>
      <c r="C921" s="6" t="s">
        <v>18</v>
      </c>
      <c r="D921" s="6" t="s">
        <v>586</v>
      </c>
      <c r="E921" s="64" t="s">
        <v>187</v>
      </c>
      <c r="F921" s="81">
        <v>13290</v>
      </c>
    </row>
    <row r="922" spans="1:6" ht="37.5" x14ac:dyDescent="0.3">
      <c r="A922" s="34" t="s">
        <v>694</v>
      </c>
      <c r="B922" s="63" t="s">
        <v>80</v>
      </c>
      <c r="C922" s="6" t="s">
        <v>18</v>
      </c>
      <c r="D922" s="6" t="s">
        <v>101</v>
      </c>
      <c r="E922" s="64"/>
      <c r="F922" s="82">
        <f t="shared" ref="F922" si="326">F923+F927</f>
        <v>5490.3</v>
      </c>
    </row>
    <row r="923" spans="1:6" ht="20.25" x14ac:dyDescent="0.3">
      <c r="A923" s="34" t="s">
        <v>442</v>
      </c>
      <c r="B923" s="63" t="s">
        <v>572</v>
      </c>
      <c r="C923" s="6" t="s">
        <v>18</v>
      </c>
      <c r="D923" s="6" t="s">
        <v>561</v>
      </c>
      <c r="E923" s="64"/>
      <c r="F923" s="82">
        <f t="shared" ref="F923" si="327">F924</f>
        <v>2090.3000000000002</v>
      </c>
    </row>
    <row r="924" spans="1:6" ht="20.25" x14ac:dyDescent="0.3">
      <c r="A924" s="34" t="s">
        <v>17</v>
      </c>
      <c r="B924" s="63" t="s">
        <v>80</v>
      </c>
      <c r="C924" s="6" t="s">
        <v>18</v>
      </c>
      <c r="D924" s="6" t="s">
        <v>574</v>
      </c>
      <c r="E924" s="64"/>
      <c r="F924" s="82">
        <f t="shared" ref="F924" si="328">F925</f>
        <v>2090.3000000000002</v>
      </c>
    </row>
    <row r="925" spans="1:6" ht="37.5" x14ac:dyDescent="0.3">
      <c r="A925" s="56" t="s">
        <v>283</v>
      </c>
      <c r="B925" s="63" t="s">
        <v>80</v>
      </c>
      <c r="C925" s="6" t="s">
        <v>18</v>
      </c>
      <c r="D925" s="6" t="s">
        <v>573</v>
      </c>
      <c r="E925" s="64"/>
      <c r="F925" s="82">
        <f t="shared" ref="F925" si="329">+F926</f>
        <v>2090.3000000000002</v>
      </c>
    </row>
    <row r="926" spans="1:6" ht="21" customHeight="1" x14ac:dyDescent="0.3">
      <c r="A926" s="40" t="s">
        <v>186</v>
      </c>
      <c r="B926" s="63" t="s">
        <v>80</v>
      </c>
      <c r="C926" s="6" t="s">
        <v>18</v>
      </c>
      <c r="D926" s="6" t="s">
        <v>573</v>
      </c>
      <c r="E926" s="64" t="s">
        <v>187</v>
      </c>
      <c r="F926" s="81">
        <v>2090.3000000000002</v>
      </c>
    </row>
    <row r="927" spans="1:6" ht="20.25" x14ac:dyDescent="0.3">
      <c r="A927" s="40" t="s">
        <v>328</v>
      </c>
      <c r="B927" s="63" t="s">
        <v>80</v>
      </c>
      <c r="C927" s="6" t="s">
        <v>18</v>
      </c>
      <c r="D927" s="6" t="s">
        <v>556</v>
      </c>
      <c r="E927" s="64"/>
      <c r="F927" s="81">
        <f t="shared" ref="F927:F928" si="330">F928</f>
        <v>3400</v>
      </c>
    </row>
    <row r="928" spans="1:6" ht="20.25" x14ac:dyDescent="0.3">
      <c r="A928" s="34" t="s">
        <v>17</v>
      </c>
      <c r="B928" s="63" t="s">
        <v>80</v>
      </c>
      <c r="C928" s="6" t="s">
        <v>18</v>
      </c>
      <c r="D928" s="6" t="s">
        <v>570</v>
      </c>
      <c r="E928" s="64"/>
      <c r="F928" s="82">
        <f t="shared" si="330"/>
        <v>3400</v>
      </c>
    </row>
    <row r="929" spans="1:6" ht="56.25" x14ac:dyDescent="0.3">
      <c r="A929" s="56" t="s">
        <v>260</v>
      </c>
      <c r="B929" s="63" t="s">
        <v>80</v>
      </c>
      <c r="C929" s="6" t="s">
        <v>18</v>
      </c>
      <c r="D929" s="6" t="s">
        <v>571</v>
      </c>
      <c r="E929" s="64"/>
      <c r="F929" s="82">
        <f t="shared" ref="F929" si="331">+F930+F931</f>
        <v>3400</v>
      </c>
    </row>
    <row r="930" spans="1:6" ht="37.5" x14ac:dyDescent="0.3">
      <c r="A930" s="40" t="s">
        <v>21</v>
      </c>
      <c r="B930" s="63" t="s">
        <v>80</v>
      </c>
      <c r="C930" s="6" t="s">
        <v>18</v>
      </c>
      <c r="D930" s="6" t="s">
        <v>571</v>
      </c>
      <c r="E930" s="64" t="s">
        <v>22</v>
      </c>
      <c r="F930" s="81">
        <v>100</v>
      </c>
    </row>
    <row r="931" spans="1:6" ht="21" customHeight="1" x14ac:dyDescent="0.3">
      <c r="A931" s="40" t="s">
        <v>186</v>
      </c>
      <c r="B931" s="63" t="s">
        <v>80</v>
      </c>
      <c r="C931" s="6" t="s">
        <v>18</v>
      </c>
      <c r="D931" s="6" t="s">
        <v>571</v>
      </c>
      <c r="E931" s="64" t="s">
        <v>187</v>
      </c>
      <c r="F931" s="81">
        <v>3300</v>
      </c>
    </row>
    <row r="932" spans="1:6" ht="20.25" x14ac:dyDescent="0.3">
      <c r="A932" s="34" t="s">
        <v>50</v>
      </c>
      <c r="B932" s="61" t="s">
        <v>80</v>
      </c>
      <c r="C932" s="5" t="s">
        <v>18</v>
      </c>
      <c r="D932" s="20" t="s">
        <v>51</v>
      </c>
      <c r="E932" s="62"/>
      <c r="F932" s="81">
        <f t="shared" ref="F932:F933" si="332">SUM(F933)</f>
        <v>700</v>
      </c>
    </row>
    <row r="933" spans="1:6" ht="20.25" x14ac:dyDescent="0.3">
      <c r="A933" s="38" t="s">
        <v>52</v>
      </c>
      <c r="B933" s="61" t="s">
        <v>80</v>
      </c>
      <c r="C933" s="5" t="s">
        <v>18</v>
      </c>
      <c r="D933" s="20" t="s">
        <v>53</v>
      </c>
      <c r="E933" s="62" t="s">
        <v>20</v>
      </c>
      <c r="F933" s="81">
        <f t="shared" si="332"/>
        <v>700</v>
      </c>
    </row>
    <row r="934" spans="1:6" ht="20.25" x14ac:dyDescent="0.3">
      <c r="A934" s="36" t="s">
        <v>25</v>
      </c>
      <c r="B934" s="61" t="s">
        <v>80</v>
      </c>
      <c r="C934" s="5" t="s">
        <v>18</v>
      </c>
      <c r="D934" s="5" t="s">
        <v>53</v>
      </c>
      <c r="E934" s="62" t="s">
        <v>26</v>
      </c>
      <c r="F934" s="81">
        <v>700</v>
      </c>
    </row>
    <row r="935" spans="1:6" s="8" customFormat="1" ht="20.25" x14ac:dyDescent="0.3">
      <c r="A935" s="36" t="s">
        <v>261</v>
      </c>
      <c r="B935" s="63" t="s">
        <v>80</v>
      </c>
      <c r="C935" s="6" t="s">
        <v>47</v>
      </c>
      <c r="D935" s="6"/>
      <c r="E935" s="64"/>
      <c r="F935" s="82">
        <f>+F936+F943</f>
        <v>2580</v>
      </c>
    </row>
    <row r="936" spans="1:6" ht="39.75" customHeight="1" x14ac:dyDescent="0.3">
      <c r="A936" s="36" t="s">
        <v>326</v>
      </c>
      <c r="B936" s="61" t="s">
        <v>80</v>
      </c>
      <c r="C936" s="5" t="s">
        <v>47</v>
      </c>
      <c r="D936" s="5" t="s">
        <v>6</v>
      </c>
      <c r="E936" s="62"/>
      <c r="F936" s="81">
        <f t="shared" ref="F936" si="333">+F938</f>
        <v>2480</v>
      </c>
    </row>
    <row r="937" spans="1:6" ht="20.25" x14ac:dyDescent="0.3">
      <c r="A937" s="34" t="s">
        <v>357</v>
      </c>
      <c r="B937" s="61" t="s">
        <v>80</v>
      </c>
      <c r="C937" s="5" t="s">
        <v>47</v>
      </c>
      <c r="D937" s="5" t="s">
        <v>7</v>
      </c>
      <c r="E937" s="62"/>
      <c r="F937" s="81">
        <f t="shared" ref="F937" si="334">+F938</f>
        <v>2480</v>
      </c>
    </row>
    <row r="938" spans="1:6" ht="20.25" x14ac:dyDescent="0.3">
      <c r="A938" s="34" t="s">
        <v>8</v>
      </c>
      <c r="B938" s="61" t="s">
        <v>80</v>
      </c>
      <c r="C938" s="5" t="s">
        <v>47</v>
      </c>
      <c r="D938" s="5" t="s">
        <v>9</v>
      </c>
      <c r="E938" s="64"/>
      <c r="F938" s="81">
        <f>+F939+F941</f>
        <v>2480</v>
      </c>
    </row>
    <row r="939" spans="1:6" ht="20.25" x14ac:dyDescent="0.3">
      <c r="A939" s="34" t="s">
        <v>262</v>
      </c>
      <c r="B939" s="61" t="s">
        <v>80</v>
      </c>
      <c r="C939" s="5" t="s">
        <v>47</v>
      </c>
      <c r="D939" s="20" t="s">
        <v>263</v>
      </c>
      <c r="E939" s="62" t="s">
        <v>20</v>
      </c>
      <c r="F939" s="81">
        <f t="shared" ref="F939:F941" si="335">+F940</f>
        <v>2230</v>
      </c>
    </row>
    <row r="940" spans="1:6" ht="56.25" x14ac:dyDescent="0.3">
      <c r="A940" s="33" t="s">
        <v>83</v>
      </c>
      <c r="B940" s="63" t="s">
        <v>80</v>
      </c>
      <c r="C940" s="6" t="s">
        <v>47</v>
      </c>
      <c r="D940" s="6" t="s">
        <v>263</v>
      </c>
      <c r="E940" s="64" t="s">
        <v>84</v>
      </c>
      <c r="F940" s="81">
        <v>2230</v>
      </c>
    </row>
    <row r="941" spans="1:6" ht="37.5" x14ac:dyDescent="0.3">
      <c r="A941" s="30" t="s">
        <v>727</v>
      </c>
      <c r="B941" s="61" t="s">
        <v>80</v>
      </c>
      <c r="C941" s="5" t="s">
        <v>47</v>
      </c>
      <c r="D941" s="20" t="s">
        <v>728</v>
      </c>
      <c r="E941" s="62" t="s">
        <v>20</v>
      </c>
      <c r="F941" s="81">
        <f t="shared" si="335"/>
        <v>250</v>
      </c>
    </row>
    <row r="942" spans="1:6" ht="56.25" x14ac:dyDescent="0.3">
      <c r="A942" s="42" t="s">
        <v>83</v>
      </c>
      <c r="B942" s="63" t="s">
        <v>80</v>
      </c>
      <c r="C942" s="6" t="s">
        <v>47</v>
      </c>
      <c r="D942" s="6" t="s">
        <v>728</v>
      </c>
      <c r="E942" s="64" t="s">
        <v>84</v>
      </c>
      <c r="F942" s="81">
        <v>250</v>
      </c>
    </row>
    <row r="943" spans="1:6" ht="37.5" x14ac:dyDescent="0.3">
      <c r="A943" s="37" t="s">
        <v>538</v>
      </c>
      <c r="B943" s="61" t="s">
        <v>80</v>
      </c>
      <c r="C943" s="5" t="s">
        <v>47</v>
      </c>
      <c r="D943" s="5" t="s">
        <v>138</v>
      </c>
      <c r="E943" s="62"/>
      <c r="F943" s="81">
        <f t="shared" ref="F943:F945" si="336">F944</f>
        <v>100</v>
      </c>
    </row>
    <row r="944" spans="1:6" ht="20.25" x14ac:dyDescent="0.3">
      <c r="A944" s="34" t="s">
        <v>328</v>
      </c>
      <c r="B944" s="61" t="s">
        <v>80</v>
      </c>
      <c r="C944" s="5" t="s">
        <v>47</v>
      </c>
      <c r="D944" s="20" t="s">
        <v>140</v>
      </c>
      <c r="E944" s="64"/>
      <c r="F944" s="81">
        <f t="shared" si="336"/>
        <v>100</v>
      </c>
    </row>
    <row r="945" spans="1:6" ht="20.25" x14ac:dyDescent="0.3">
      <c r="A945" s="37" t="s">
        <v>17</v>
      </c>
      <c r="B945" s="61" t="s">
        <v>80</v>
      </c>
      <c r="C945" s="5" t="s">
        <v>47</v>
      </c>
      <c r="D945" s="20" t="s">
        <v>259</v>
      </c>
      <c r="E945" s="62" t="s">
        <v>20</v>
      </c>
      <c r="F945" s="81">
        <f t="shared" si="336"/>
        <v>100</v>
      </c>
    </row>
    <row r="946" spans="1:6" ht="37.5" x14ac:dyDescent="0.3">
      <c r="A946" s="37" t="s">
        <v>287</v>
      </c>
      <c r="B946" s="61" t="s">
        <v>80</v>
      </c>
      <c r="C946" s="5" t="s">
        <v>47</v>
      </c>
      <c r="D946" s="6" t="s">
        <v>286</v>
      </c>
      <c r="E946" s="62" t="s">
        <v>20</v>
      </c>
      <c r="F946" s="81">
        <f>F947</f>
        <v>100</v>
      </c>
    </row>
    <row r="947" spans="1:6" ht="24.75" customHeight="1" x14ac:dyDescent="0.3">
      <c r="A947" s="33" t="s">
        <v>186</v>
      </c>
      <c r="B947" s="63" t="s">
        <v>80</v>
      </c>
      <c r="C947" s="6" t="s">
        <v>47</v>
      </c>
      <c r="D947" s="6" t="s">
        <v>286</v>
      </c>
      <c r="E947" s="64" t="s">
        <v>187</v>
      </c>
      <c r="F947" s="81">
        <v>100</v>
      </c>
    </row>
    <row r="948" spans="1:6" s="19" customFormat="1" ht="29.25" customHeight="1" x14ac:dyDescent="0.3">
      <c r="A948" s="57" t="s">
        <v>693</v>
      </c>
      <c r="B948" s="70" t="s">
        <v>10</v>
      </c>
      <c r="C948" s="15" t="s">
        <v>0</v>
      </c>
      <c r="D948" s="15"/>
      <c r="E948" s="68"/>
      <c r="F948" s="85">
        <f>+F949+F966+F986</f>
        <v>111700.7</v>
      </c>
    </row>
    <row r="949" spans="1:6" s="19" customFormat="1" ht="20.25" x14ac:dyDescent="0.3">
      <c r="A949" s="43" t="s">
        <v>264</v>
      </c>
      <c r="B949" s="63" t="s">
        <v>10</v>
      </c>
      <c r="C949" s="6" t="s">
        <v>11</v>
      </c>
      <c r="D949" s="6"/>
      <c r="E949" s="64"/>
      <c r="F949" s="82">
        <f>+F950+F961</f>
        <v>96193.2</v>
      </c>
    </row>
    <row r="950" spans="1:6" s="3" customFormat="1" ht="37.5" x14ac:dyDescent="0.3">
      <c r="A950" s="34" t="s">
        <v>457</v>
      </c>
      <c r="B950" s="63" t="s">
        <v>10</v>
      </c>
      <c r="C950" s="6" t="s">
        <v>11</v>
      </c>
      <c r="D950" s="6" t="s">
        <v>265</v>
      </c>
      <c r="E950" s="64"/>
      <c r="F950" s="82">
        <f>+F951+F955</f>
        <v>66780.800000000003</v>
      </c>
    </row>
    <row r="951" spans="1:6" s="3" customFormat="1" ht="20.25" x14ac:dyDescent="0.3">
      <c r="A951" s="37" t="s">
        <v>357</v>
      </c>
      <c r="B951" s="63" t="s">
        <v>10</v>
      </c>
      <c r="C951" s="6" t="s">
        <v>11</v>
      </c>
      <c r="D951" s="5" t="s">
        <v>469</v>
      </c>
      <c r="E951" s="62"/>
      <c r="F951" s="81">
        <f t="shared" ref="F951" si="337">+F952</f>
        <v>3421.8</v>
      </c>
    </row>
    <row r="952" spans="1:6" ht="20.25" x14ac:dyDescent="0.3">
      <c r="A952" s="42" t="s">
        <v>298</v>
      </c>
      <c r="B952" s="63" t="s">
        <v>10</v>
      </c>
      <c r="C952" s="6" t="s">
        <v>11</v>
      </c>
      <c r="D952" s="5" t="s">
        <v>468</v>
      </c>
      <c r="E952" s="64"/>
      <c r="F952" s="82">
        <f t="shared" ref="F952" si="338">+F953</f>
        <v>3421.8</v>
      </c>
    </row>
    <row r="953" spans="1:6" ht="20.25" x14ac:dyDescent="0.3">
      <c r="A953" s="34" t="s">
        <v>276</v>
      </c>
      <c r="B953" s="63" t="s">
        <v>10</v>
      </c>
      <c r="C953" s="6" t="s">
        <v>11</v>
      </c>
      <c r="D953" s="5" t="s">
        <v>467</v>
      </c>
      <c r="E953" s="64"/>
      <c r="F953" s="82">
        <f>+F954</f>
        <v>3421.8</v>
      </c>
    </row>
    <row r="954" spans="1:6" s="3" customFormat="1" ht="20.25" x14ac:dyDescent="0.3">
      <c r="A954" s="42" t="s">
        <v>175</v>
      </c>
      <c r="B954" s="63" t="s">
        <v>10</v>
      </c>
      <c r="C954" s="6" t="s">
        <v>11</v>
      </c>
      <c r="D954" s="5" t="s">
        <v>467</v>
      </c>
      <c r="E954" s="64" t="s">
        <v>12</v>
      </c>
      <c r="F954" s="81">
        <v>3421.8</v>
      </c>
    </row>
    <row r="955" spans="1:6" s="3" customFormat="1" ht="20.25" x14ac:dyDescent="0.3">
      <c r="A955" s="42" t="s">
        <v>328</v>
      </c>
      <c r="B955" s="63" t="s">
        <v>10</v>
      </c>
      <c r="C955" s="6" t="s">
        <v>11</v>
      </c>
      <c r="D955" s="5" t="s">
        <v>463</v>
      </c>
      <c r="E955" s="62"/>
      <c r="F955" s="81">
        <f t="shared" ref="F955" si="339">+F956+F959</f>
        <v>63359</v>
      </c>
    </row>
    <row r="956" spans="1:6" s="3" customFormat="1" ht="20.25" x14ac:dyDescent="0.3">
      <c r="A956" s="42" t="s">
        <v>620</v>
      </c>
      <c r="B956" s="63" t="s">
        <v>10</v>
      </c>
      <c r="C956" s="6" t="s">
        <v>11</v>
      </c>
      <c r="D956" s="5" t="s">
        <v>619</v>
      </c>
      <c r="E956" s="62"/>
      <c r="F956" s="81">
        <f t="shared" ref="F956:F957" si="340">+F957</f>
        <v>35191.9</v>
      </c>
    </row>
    <row r="957" spans="1:6" ht="20.25" x14ac:dyDescent="0.3">
      <c r="A957" s="42" t="s">
        <v>297</v>
      </c>
      <c r="B957" s="63" t="s">
        <v>10</v>
      </c>
      <c r="C957" s="6" t="s">
        <v>11</v>
      </c>
      <c r="D957" s="5" t="s">
        <v>466</v>
      </c>
      <c r="E957" s="64"/>
      <c r="F957" s="82">
        <f t="shared" si="340"/>
        <v>35191.9</v>
      </c>
    </row>
    <row r="958" spans="1:6" ht="20.25" x14ac:dyDescent="0.3">
      <c r="A958" s="42" t="s">
        <v>175</v>
      </c>
      <c r="B958" s="63" t="s">
        <v>10</v>
      </c>
      <c r="C958" s="6" t="s">
        <v>11</v>
      </c>
      <c r="D958" s="5" t="s">
        <v>466</v>
      </c>
      <c r="E958" s="64" t="s">
        <v>12</v>
      </c>
      <c r="F958" s="81">
        <v>35191.9</v>
      </c>
    </row>
    <row r="959" spans="1:6" s="17" customFormat="1" ht="24" customHeight="1" x14ac:dyDescent="0.3">
      <c r="A959" s="34" t="s">
        <v>16</v>
      </c>
      <c r="B959" s="63" t="s">
        <v>10</v>
      </c>
      <c r="C959" s="6" t="s">
        <v>11</v>
      </c>
      <c r="D959" s="6" t="s">
        <v>465</v>
      </c>
      <c r="E959" s="64"/>
      <c r="F959" s="82">
        <f t="shared" ref="F959" si="341">+F960</f>
        <v>28167.1</v>
      </c>
    </row>
    <row r="960" spans="1:6" s="17" customFormat="1" ht="20.25" x14ac:dyDescent="0.3">
      <c r="A960" s="42" t="s">
        <v>175</v>
      </c>
      <c r="B960" s="63" t="s">
        <v>10</v>
      </c>
      <c r="C960" s="6" t="s">
        <v>11</v>
      </c>
      <c r="D960" s="6" t="s">
        <v>465</v>
      </c>
      <c r="E960" s="64" t="s">
        <v>12</v>
      </c>
      <c r="F960" s="81">
        <v>28167.1</v>
      </c>
    </row>
    <row r="961" spans="1:6" ht="37.5" x14ac:dyDescent="0.3">
      <c r="A961" s="36" t="s">
        <v>694</v>
      </c>
      <c r="B961" s="61" t="s">
        <v>10</v>
      </c>
      <c r="C961" s="5" t="s">
        <v>11</v>
      </c>
      <c r="D961" s="5" t="s">
        <v>101</v>
      </c>
      <c r="E961" s="62"/>
      <c r="F961" s="81">
        <f t="shared" ref="F961:F964" si="342">F962</f>
        <v>29412.399999999998</v>
      </c>
    </row>
    <row r="962" spans="1:6" ht="20.25" x14ac:dyDescent="0.3">
      <c r="A962" s="34" t="s">
        <v>442</v>
      </c>
      <c r="B962" s="61" t="s">
        <v>10</v>
      </c>
      <c r="C962" s="5" t="s">
        <v>11</v>
      </c>
      <c r="D962" s="5" t="s">
        <v>561</v>
      </c>
      <c r="E962" s="62"/>
      <c r="F962" s="81">
        <f t="shared" si="342"/>
        <v>29412.399999999998</v>
      </c>
    </row>
    <row r="963" spans="1:6" ht="20.25" x14ac:dyDescent="0.3">
      <c r="A963" s="34" t="s">
        <v>119</v>
      </c>
      <c r="B963" s="61" t="s">
        <v>10</v>
      </c>
      <c r="C963" s="5" t="s">
        <v>11</v>
      </c>
      <c r="D963" s="5" t="s">
        <v>575</v>
      </c>
      <c r="E963" s="62"/>
      <c r="F963" s="81">
        <f t="shared" si="342"/>
        <v>29412.399999999998</v>
      </c>
    </row>
    <row r="964" spans="1:6" ht="20.25" x14ac:dyDescent="0.3">
      <c r="A964" s="36" t="s">
        <v>652</v>
      </c>
      <c r="B964" s="61" t="s">
        <v>10</v>
      </c>
      <c r="C964" s="5" t="s">
        <v>11</v>
      </c>
      <c r="D964" s="5" t="s">
        <v>576</v>
      </c>
      <c r="E964" s="62"/>
      <c r="F964" s="81">
        <f t="shared" si="342"/>
        <v>29412.399999999998</v>
      </c>
    </row>
    <row r="965" spans="1:6" ht="37.5" x14ac:dyDescent="0.3">
      <c r="A965" s="37" t="s">
        <v>21</v>
      </c>
      <c r="B965" s="61" t="s">
        <v>10</v>
      </c>
      <c r="C965" s="5" t="s">
        <v>11</v>
      </c>
      <c r="D965" s="5" t="s">
        <v>576</v>
      </c>
      <c r="E965" s="62" t="s">
        <v>22</v>
      </c>
      <c r="F965" s="81">
        <v>29412.399999999998</v>
      </c>
    </row>
    <row r="966" spans="1:6" s="18" customFormat="1" ht="20.25" x14ac:dyDescent="0.3">
      <c r="A966" s="43" t="s">
        <v>266</v>
      </c>
      <c r="B966" s="63" t="s">
        <v>10</v>
      </c>
      <c r="C966" s="6" t="s">
        <v>1</v>
      </c>
      <c r="D966" s="6"/>
      <c r="E966" s="64"/>
      <c r="F966" s="82">
        <f>F967+F981</f>
        <v>4282.2</v>
      </c>
    </row>
    <row r="967" spans="1:6" s="17" customFormat="1" ht="37.5" x14ac:dyDescent="0.3">
      <c r="A967" s="34" t="s">
        <v>457</v>
      </c>
      <c r="B967" s="63" t="s">
        <v>10</v>
      </c>
      <c r="C967" s="6" t="s">
        <v>1</v>
      </c>
      <c r="D967" s="6" t="s">
        <v>265</v>
      </c>
      <c r="E967" s="64"/>
      <c r="F967" s="82">
        <f>+F968+F977</f>
        <v>2402.1999999999998</v>
      </c>
    </row>
    <row r="968" spans="1:6" s="17" customFormat="1" ht="20.25" x14ac:dyDescent="0.3">
      <c r="A968" s="42" t="s">
        <v>442</v>
      </c>
      <c r="B968" s="63" t="s">
        <v>10</v>
      </c>
      <c r="C968" s="6" t="s">
        <v>1</v>
      </c>
      <c r="D968" s="5" t="s">
        <v>456</v>
      </c>
      <c r="E968" s="64"/>
      <c r="F968" s="82">
        <f t="shared" ref="F968" si="343">+F969</f>
        <v>2222.1999999999998</v>
      </c>
    </row>
    <row r="969" spans="1:6" s="3" customFormat="1" ht="20.25" x14ac:dyDescent="0.3">
      <c r="A969" s="40" t="s">
        <v>267</v>
      </c>
      <c r="B969" s="63" t="s">
        <v>10</v>
      </c>
      <c r="C969" s="6" t="s">
        <v>1</v>
      </c>
      <c r="D969" s="5" t="s">
        <v>455</v>
      </c>
      <c r="E969" s="64"/>
      <c r="F969" s="82">
        <f t="shared" ref="F969" si="344">+F970+F972+F974</f>
        <v>2222.1999999999998</v>
      </c>
    </row>
    <row r="970" spans="1:6" s="3" customFormat="1" ht="20.25" x14ac:dyDescent="0.3">
      <c r="A970" s="34" t="s">
        <v>268</v>
      </c>
      <c r="B970" s="63" t="s">
        <v>10</v>
      </c>
      <c r="C970" s="6" t="s">
        <v>1</v>
      </c>
      <c r="D970" s="5" t="s">
        <v>464</v>
      </c>
      <c r="E970" s="64"/>
      <c r="F970" s="82">
        <f t="shared" ref="F970" si="345">+F971</f>
        <v>700</v>
      </c>
    </row>
    <row r="971" spans="1:6" s="3" customFormat="1" ht="20.25" x14ac:dyDescent="0.3">
      <c r="A971" s="42" t="s">
        <v>175</v>
      </c>
      <c r="B971" s="63" t="s">
        <v>10</v>
      </c>
      <c r="C971" s="6" t="s">
        <v>1</v>
      </c>
      <c r="D971" s="5" t="s">
        <v>464</v>
      </c>
      <c r="E971" s="64" t="s">
        <v>12</v>
      </c>
      <c r="F971" s="81">
        <v>700</v>
      </c>
    </row>
    <row r="972" spans="1:6" ht="37.5" x14ac:dyDescent="0.3">
      <c r="A972" s="42" t="s">
        <v>284</v>
      </c>
      <c r="B972" s="63" t="s">
        <v>10</v>
      </c>
      <c r="C972" s="6" t="s">
        <v>1</v>
      </c>
      <c r="D972" s="5" t="s">
        <v>459</v>
      </c>
      <c r="E972" s="62"/>
      <c r="F972" s="82">
        <f t="shared" ref="F972" si="346">+F973</f>
        <v>522.20000000000005</v>
      </c>
    </row>
    <row r="973" spans="1:6" ht="20.25" x14ac:dyDescent="0.3">
      <c r="A973" s="42" t="s">
        <v>175</v>
      </c>
      <c r="B973" s="63" t="s">
        <v>10</v>
      </c>
      <c r="C973" s="6" t="s">
        <v>1</v>
      </c>
      <c r="D973" s="5" t="s">
        <v>459</v>
      </c>
      <c r="E973" s="62" t="s">
        <v>12</v>
      </c>
      <c r="F973" s="81">
        <v>522.20000000000005</v>
      </c>
    </row>
    <row r="974" spans="1:6" s="3" customFormat="1" ht="37.5" x14ac:dyDescent="0.3">
      <c r="A974" s="40" t="s">
        <v>269</v>
      </c>
      <c r="B974" s="63" t="s">
        <v>10</v>
      </c>
      <c r="C974" s="6" t="s">
        <v>1</v>
      </c>
      <c r="D974" s="5" t="s">
        <v>458</v>
      </c>
      <c r="E974" s="64"/>
      <c r="F974" s="82">
        <f>+F975+F976</f>
        <v>1000</v>
      </c>
    </row>
    <row r="975" spans="1:6" s="3" customFormat="1" ht="37.5" x14ac:dyDescent="0.3">
      <c r="A975" s="37" t="s">
        <v>21</v>
      </c>
      <c r="B975" s="63" t="s">
        <v>10</v>
      </c>
      <c r="C975" s="6" t="s">
        <v>1</v>
      </c>
      <c r="D975" s="5" t="s">
        <v>458</v>
      </c>
      <c r="E975" s="64" t="s">
        <v>22</v>
      </c>
      <c r="F975" s="81">
        <v>200</v>
      </c>
    </row>
    <row r="976" spans="1:6" s="3" customFormat="1" ht="20.25" x14ac:dyDescent="0.3">
      <c r="A976" s="42" t="s">
        <v>175</v>
      </c>
      <c r="B976" s="63" t="s">
        <v>10</v>
      </c>
      <c r="C976" s="6" t="s">
        <v>1</v>
      </c>
      <c r="D976" s="5" t="s">
        <v>458</v>
      </c>
      <c r="E976" s="64" t="s">
        <v>12</v>
      </c>
      <c r="F976" s="81">
        <v>800</v>
      </c>
    </row>
    <row r="977" spans="1:6" s="3" customFormat="1" ht="20.25" x14ac:dyDescent="0.3">
      <c r="A977" s="42" t="s">
        <v>328</v>
      </c>
      <c r="B977" s="63" t="s">
        <v>10</v>
      </c>
      <c r="C977" s="6" t="s">
        <v>1</v>
      </c>
      <c r="D977" s="5" t="s">
        <v>463</v>
      </c>
      <c r="E977" s="64"/>
      <c r="F977" s="81">
        <f>+F978</f>
        <v>180</v>
      </c>
    </row>
    <row r="978" spans="1:6" s="3" customFormat="1" ht="20.25" x14ac:dyDescent="0.3">
      <c r="A978" s="42" t="s">
        <v>17</v>
      </c>
      <c r="B978" s="63" t="s">
        <v>10</v>
      </c>
      <c r="C978" s="6" t="s">
        <v>1</v>
      </c>
      <c r="D978" s="5" t="s">
        <v>462</v>
      </c>
      <c r="E978" s="64"/>
      <c r="F978" s="82">
        <f t="shared" ref="F978:F979" si="347">+F979</f>
        <v>180</v>
      </c>
    </row>
    <row r="979" spans="1:6" s="3" customFormat="1" ht="20.25" x14ac:dyDescent="0.3">
      <c r="A979" s="42" t="s">
        <v>461</v>
      </c>
      <c r="B979" s="63" t="s">
        <v>10</v>
      </c>
      <c r="C979" s="6" t="s">
        <v>1</v>
      </c>
      <c r="D979" s="5" t="s">
        <v>460</v>
      </c>
      <c r="E979" s="64"/>
      <c r="F979" s="82">
        <f t="shared" si="347"/>
        <v>180</v>
      </c>
    </row>
    <row r="980" spans="1:6" s="3" customFormat="1" ht="24" customHeight="1" x14ac:dyDescent="0.3">
      <c r="A980" s="43" t="s">
        <v>186</v>
      </c>
      <c r="B980" s="63" t="s">
        <v>10</v>
      </c>
      <c r="C980" s="6" t="s">
        <v>1</v>
      </c>
      <c r="D980" s="5" t="s">
        <v>460</v>
      </c>
      <c r="E980" s="62" t="s">
        <v>187</v>
      </c>
      <c r="F980" s="81">
        <v>180</v>
      </c>
    </row>
    <row r="981" spans="1:6" s="17" customFormat="1" ht="37.5" x14ac:dyDescent="0.3">
      <c r="A981" s="43" t="s">
        <v>341</v>
      </c>
      <c r="B981" s="61" t="s">
        <v>10</v>
      </c>
      <c r="C981" s="5" t="s">
        <v>1</v>
      </c>
      <c r="D981" s="5" t="s">
        <v>15</v>
      </c>
      <c r="E981" s="62"/>
      <c r="F981" s="82">
        <f t="shared" ref="F981" si="348">F982</f>
        <v>1880</v>
      </c>
    </row>
    <row r="982" spans="1:6" s="17" customFormat="1" ht="20.25" x14ac:dyDescent="0.3">
      <c r="A982" s="48" t="s">
        <v>442</v>
      </c>
      <c r="B982" s="61" t="s">
        <v>10</v>
      </c>
      <c r="C982" s="5" t="s">
        <v>1</v>
      </c>
      <c r="D982" s="5" t="s">
        <v>730</v>
      </c>
      <c r="E982" s="62"/>
      <c r="F982" s="82">
        <f>F983</f>
        <v>1880</v>
      </c>
    </row>
    <row r="983" spans="1:6" s="17" customFormat="1" ht="20.25" x14ac:dyDescent="0.3">
      <c r="A983" s="43" t="s">
        <v>119</v>
      </c>
      <c r="B983" s="61" t="s">
        <v>10</v>
      </c>
      <c r="C983" s="5" t="s">
        <v>1</v>
      </c>
      <c r="D983" s="5" t="s">
        <v>732</v>
      </c>
      <c r="E983" s="62"/>
      <c r="F983" s="82">
        <f t="shared" ref="F983:F984" si="349">F984</f>
        <v>1880</v>
      </c>
    </row>
    <row r="984" spans="1:6" s="17" customFormat="1" ht="37.5" x14ac:dyDescent="0.3">
      <c r="A984" s="43" t="s">
        <v>731</v>
      </c>
      <c r="B984" s="63" t="s">
        <v>10</v>
      </c>
      <c r="C984" s="6" t="s">
        <v>1</v>
      </c>
      <c r="D984" s="5" t="s">
        <v>733</v>
      </c>
      <c r="E984" s="64"/>
      <c r="F984" s="81">
        <f t="shared" si="349"/>
        <v>1880</v>
      </c>
    </row>
    <row r="985" spans="1:6" s="17" customFormat="1" ht="20.25" x14ac:dyDescent="0.3">
      <c r="A985" s="42" t="s">
        <v>175</v>
      </c>
      <c r="B985" s="63" t="s">
        <v>10</v>
      </c>
      <c r="C985" s="6" t="s">
        <v>1</v>
      </c>
      <c r="D985" s="6" t="s">
        <v>733</v>
      </c>
      <c r="E985" s="64" t="s">
        <v>12</v>
      </c>
      <c r="F985" s="81">
        <v>1880</v>
      </c>
    </row>
    <row r="986" spans="1:6" s="19" customFormat="1" ht="20.25" x14ac:dyDescent="0.3">
      <c r="A986" s="43" t="s">
        <v>270</v>
      </c>
      <c r="B986" s="63" t="s">
        <v>10</v>
      </c>
      <c r="C986" s="6" t="s">
        <v>18</v>
      </c>
      <c r="D986" s="6"/>
      <c r="E986" s="64"/>
      <c r="F986" s="82">
        <f>+F987+F997</f>
        <v>11225.3</v>
      </c>
    </row>
    <row r="987" spans="1:6" s="3" customFormat="1" ht="37.5" x14ac:dyDescent="0.3">
      <c r="A987" s="34" t="s">
        <v>457</v>
      </c>
      <c r="B987" s="63" t="s">
        <v>10</v>
      </c>
      <c r="C987" s="6" t="s">
        <v>18</v>
      </c>
      <c r="D987" s="6" t="s">
        <v>265</v>
      </c>
      <c r="E987" s="64"/>
      <c r="F987" s="82">
        <f t="shared" ref="F987" si="350">+F988</f>
        <v>9091.2999999999993</v>
      </c>
    </row>
    <row r="988" spans="1:6" s="3" customFormat="1" ht="20.25" x14ac:dyDescent="0.3">
      <c r="A988" s="42" t="s">
        <v>442</v>
      </c>
      <c r="B988" s="63" t="s">
        <v>10</v>
      </c>
      <c r="C988" s="6" t="s">
        <v>18</v>
      </c>
      <c r="D988" s="5" t="s">
        <v>456</v>
      </c>
      <c r="E988" s="62"/>
      <c r="F988" s="82">
        <f t="shared" ref="F988" si="351">+F989+F992</f>
        <v>9091.2999999999993</v>
      </c>
    </row>
    <row r="989" spans="1:6" s="3" customFormat="1" ht="20.25" x14ac:dyDescent="0.3">
      <c r="A989" s="34" t="s">
        <v>59</v>
      </c>
      <c r="B989" s="63" t="s">
        <v>10</v>
      </c>
      <c r="C989" s="6" t="s">
        <v>18</v>
      </c>
      <c r="D989" s="5" t="s">
        <v>622</v>
      </c>
      <c r="E989" s="62"/>
      <c r="F989" s="82">
        <f t="shared" ref="F989:F990" si="352">+F990</f>
        <v>2628.6</v>
      </c>
    </row>
    <row r="990" spans="1:6" s="3" customFormat="1" ht="37.5" x14ac:dyDescent="0.3">
      <c r="A990" s="34" t="s">
        <v>621</v>
      </c>
      <c r="B990" s="63" t="s">
        <v>10</v>
      </c>
      <c r="C990" s="6" t="s">
        <v>18</v>
      </c>
      <c r="D990" s="5" t="s">
        <v>470</v>
      </c>
      <c r="E990" s="62"/>
      <c r="F990" s="82">
        <f t="shared" si="352"/>
        <v>2628.6</v>
      </c>
    </row>
    <row r="991" spans="1:6" s="3" customFormat="1" ht="20.25" x14ac:dyDescent="0.3">
      <c r="A991" s="42" t="s">
        <v>175</v>
      </c>
      <c r="B991" s="63" t="s">
        <v>10</v>
      </c>
      <c r="C991" s="6" t="s">
        <v>18</v>
      </c>
      <c r="D991" s="5" t="s">
        <v>470</v>
      </c>
      <c r="E991" s="62" t="s">
        <v>12</v>
      </c>
      <c r="F991" s="81">
        <v>2628.6</v>
      </c>
    </row>
    <row r="992" spans="1:6" ht="20.25" x14ac:dyDescent="0.3">
      <c r="A992" s="40" t="s">
        <v>267</v>
      </c>
      <c r="B992" s="63" t="s">
        <v>10</v>
      </c>
      <c r="C992" s="6" t="s">
        <v>18</v>
      </c>
      <c r="D992" s="5" t="s">
        <v>455</v>
      </c>
      <c r="E992" s="62"/>
      <c r="F992" s="82">
        <f t="shared" ref="F992" si="353">+F993+F995</f>
        <v>6462.7</v>
      </c>
    </row>
    <row r="993" spans="1:6" ht="56.25" x14ac:dyDescent="0.3">
      <c r="A993" s="42" t="s">
        <v>271</v>
      </c>
      <c r="B993" s="63" t="s">
        <v>10</v>
      </c>
      <c r="C993" s="6" t="s">
        <v>18</v>
      </c>
      <c r="D993" s="5" t="s">
        <v>454</v>
      </c>
      <c r="E993" s="64"/>
      <c r="F993" s="82">
        <f t="shared" ref="F993" si="354">+F994</f>
        <v>2068.5</v>
      </c>
    </row>
    <row r="994" spans="1:6" ht="20.25" x14ac:dyDescent="0.3">
      <c r="A994" s="42" t="s">
        <v>175</v>
      </c>
      <c r="B994" s="63" t="s">
        <v>10</v>
      </c>
      <c r="C994" s="6" t="s">
        <v>18</v>
      </c>
      <c r="D994" s="5" t="s">
        <v>454</v>
      </c>
      <c r="E994" s="64" t="s">
        <v>12</v>
      </c>
      <c r="F994" s="81">
        <v>2068.5</v>
      </c>
    </row>
    <row r="995" spans="1:6" ht="24" customHeight="1" x14ac:dyDescent="0.3">
      <c r="A995" s="42" t="s">
        <v>314</v>
      </c>
      <c r="B995" s="63" t="s">
        <v>10</v>
      </c>
      <c r="C995" s="6" t="s">
        <v>18</v>
      </c>
      <c r="D995" s="5" t="s">
        <v>453</v>
      </c>
      <c r="E995" s="62"/>
      <c r="F995" s="82">
        <f t="shared" ref="F995" si="355">+F996</f>
        <v>4394.2</v>
      </c>
    </row>
    <row r="996" spans="1:6" ht="20.25" x14ac:dyDescent="0.3">
      <c r="A996" s="42" t="s">
        <v>175</v>
      </c>
      <c r="B996" s="63" t="s">
        <v>10</v>
      </c>
      <c r="C996" s="6" t="s">
        <v>18</v>
      </c>
      <c r="D996" s="5" t="s">
        <v>453</v>
      </c>
      <c r="E996" s="62" t="s">
        <v>12</v>
      </c>
      <c r="F996" s="81">
        <v>4394.2</v>
      </c>
    </row>
    <row r="997" spans="1:6" s="17" customFormat="1" ht="37.5" x14ac:dyDescent="0.3">
      <c r="A997" s="43" t="s">
        <v>341</v>
      </c>
      <c r="B997" s="61" t="s">
        <v>10</v>
      </c>
      <c r="C997" s="5" t="s">
        <v>18</v>
      </c>
      <c r="D997" s="5" t="s">
        <v>15</v>
      </c>
      <c r="E997" s="62"/>
      <c r="F997" s="82">
        <f t="shared" ref="F997" si="356">F998</f>
        <v>2134</v>
      </c>
    </row>
    <row r="998" spans="1:6" s="17" customFormat="1" ht="20.25" x14ac:dyDescent="0.3">
      <c r="A998" s="48" t="s">
        <v>442</v>
      </c>
      <c r="B998" s="61" t="s">
        <v>10</v>
      </c>
      <c r="C998" s="5" t="s">
        <v>18</v>
      </c>
      <c r="D998" s="5" t="s">
        <v>730</v>
      </c>
      <c r="E998" s="62"/>
      <c r="F998" s="82">
        <f>+F999</f>
        <v>2134</v>
      </c>
    </row>
    <row r="999" spans="1:6" s="17" customFormat="1" ht="20.25" x14ac:dyDescent="0.3">
      <c r="A999" s="43" t="s">
        <v>13</v>
      </c>
      <c r="B999" s="61" t="s">
        <v>10</v>
      </c>
      <c r="C999" s="5" t="s">
        <v>18</v>
      </c>
      <c r="D999" s="5" t="s">
        <v>738</v>
      </c>
      <c r="E999" s="62"/>
      <c r="F999" s="82">
        <f t="shared" ref="F999:F1000" si="357">F1000</f>
        <v>2134</v>
      </c>
    </row>
    <row r="1000" spans="1:6" s="17" customFormat="1" ht="22.5" customHeight="1" x14ac:dyDescent="0.3">
      <c r="A1000" s="43" t="s">
        <v>740</v>
      </c>
      <c r="B1000" s="63" t="s">
        <v>10</v>
      </c>
      <c r="C1000" s="6" t="s">
        <v>18</v>
      </c>
      <c r="D1000" s="5" t="s">
        <v>739</v>
      </c>
      <c r="E1000" s="64"/>
      <c r="F1000" s="81">
        <f t="shared" si="357"/>
        <v>2134</v>
      </c>
    </row>
    <row r="1001" spans="1:6" s="17" customFormat="1" ht="20.25" x14ac:dyDescent="0.3">
      <c r="A1001" s="42" t="s">
        <v>175</v>
      </c>
      <c r="B1001" s="63" t="s">
        <v>10</v>
      </c>
      <c r="C1001" s="6" t="s">
        <v>18</v>
      </c>
      <c r="D1001" s="6" t="s">
        <v>739</v>
      </c>
      <c r="E1001" s="64" t="s">
        <v>12</v>
      </c>
      <c r="F1001" s="81">
        <v>2134</v>
      </c>
    </row>
    <row r="1002" spans="1:6" s="19" customFormat="1" ht="20.25" x14ac:dyDescent="0.3">
      <c r="A1002" s="54" t="s">
        <v>272</v>
      </c>
      <c r="B1002" s="70" t="s">
        <v>126</v>
      </c>
      <c r="C1002" s="15" t="s">
        <v>0</v>
      </c>
      <c r="D1002" s="15"/>
      <c r="E1002" s="68"/>
      <c r="F1002" s="85">
        <f t="shared" ref="F1002:F1007" si="358">+F1003</f>
        <v>3750</v>
      </c>
    </row>
    <row r="1003" spans="1:6" s="19" customFormat="1" ht="20.25" x14ac:dyDescent="0.3">
      <c r="A1003" s="37" t="s">
        <v>273</v>
      </c>
      <c r="B1003" s="63" t="s">
        <v>126</v>
      </c>
      <c r="C1003" s="6" t="s">
        <v>1</v>
      </c>
      <c r="D1003" s="6"/>
      <c r="E1003" s="64"/>
      <c r="F1003" s="82">
        <f t="shared" si="358"/>
        <v>3750</v>
      </c>
    </row>
    <row r="1004" spans="1:6" s="3" customFormat="1" ht="45" customHeight="1" x14ac:dyDescent="0.3">
      <c r="A1004" s="36" t="s">
        <v>326</v>
      </c>
      <c r="B1004" s="63" t="s">
        <v>126</v>
      </c>
      <c r="C1004" s="6" t="s">
        <v>1</v>
      </c>
      <c r="D1004" s="6" t="s">
        <v>6</v>
      </c>
      <c r="E1004" s="64"/>
      <c r="F1004" s="82">
        <f t="shared" si="358"/>
        <v>3750</v>
      </c>
    </row>
    <row r="1005" spans="1:6" s="3" customFormat="1" ht="20.25" x14ac:dyDescent="0.3">
      <c r="A1005" s="37" t="s">
        <v>357</v>
      </c>
      <c r="B1005" s="63" t="s">
        <v>126</v>
      </c>
      <c r="C1005" s="6" t="s">
        <v>1</v>
      </c>
      <c r="D1005" s="6" t="s">
        <v>7</v>
      </c>
      <c r="E1005" s="64"/>
      <c r="F1005" s="82">
        <f t="shared" si="358"/>
        <v>3750</v>
      </c>
    </row>
    <row r="1006" spans="1:6" s="3" customFormat="1" ht="20.25" x14ac:dyDescent="0.3">
      <c r="A1006" s="34" t="s">
        <v>8</v>
      </c>
      <c r="B1006" s="63" t="s">
        <v>126</v>
      </c>
      <c r="C1006" s="6" t="s">
        <v>1</v>
      </c>
      <c r="D1006" s="6" t="s">
        <v>9</v>
      </c>
      <c r="E1006" s="64"/>
      <c r="F1006" s="82">
        <f t="shared" si="358"/>
        <v>3750</v>
      </c>
    </row>
    <row r="1007" spans="1:6" s="3" customFormat="1" ht="56.25" x14ac:dyDescent="0.3">
      <c r="A1007" s="34" t="s">
        <v>274</v>
      </c>
      <c r="B1007" s="63" t="s">
        <v>126</v>
      </c>
      <c r="C1007" s="6" t="s">
        <v>1</v>
      </c>
      <c r="D1007" s="6" t="s">
        <v>300</v>
      </c>
      <c r="E1007" s="64"/>
      <c r="F1007" s="82">
        <f t="shared" si="358"/>
        <v>3750</v>
      </c>
    </row>
    <row r="1008" spans="1:6" s="3" customFormat="1" ht="60" customHeight="1" thickBot="1" x14ac:dyDescent="0.35">
      <c r="A1008" s="86" t="s">
        <v>83</v>
      </c>
      <c r="B1008" s="87" t="s">
        <v>126</v>
      </c>
      <c r="C1008" s="88" t="s">
        <v>1</v>
      </c>
      <c r="D1008" s="88" t="s">
        <v>300</v>
      </c>
      <c r="E1008" s="89" t="s">
        <v>84</v>
      </c>
      <c r="F1008" s="90">
        <v>3750</v>
      </c>
    </row>
    <row r="1009" spans="1:6" s="8" customFormat="1" ht="28.15" customHeight="1" thickBot="1" x14ac:dyDescent="0.35">
      <c r="A1009" s="91" t="s">
        <v>275</v>
      </c>
      <c r="B1009" s="92"/>
      <c r="C1009" s="93"/>
      <c r="D1009" s="94"/>
      <c r="E1009" s="95"/>
      <c r="F1009" s="96">
        <f>SUM(F7+F192+F199+F245+F348+F466+F496+F770+F857+F879+F948+F1002)</f>
        <v>3758891.8</v>
      </c>
    </row>
    <row r="1013" spans="1:6" ht="24" customHeight="1" x14ac:dyDescent="0.3"/>
  </sheetData>
  <mergeCells count="9">
    <mergeCell ref="D1:F1"/>
    <mergeCell ref="A3:F3"/>
    <mergeCell ref="F5:F6"/>
    <mergeCell ref="A5:A6"/>
    <mergeCell ref="B5:B6"/>
    <mergeCell ref="C5:C6"/>
    <mergeCell ref="D5:D6"/>
    <mergeCell ref="E5:E6"/>
    <mergeCell ref="D2:F2"/>
  </mergeCells>
  <pageMargins left="0.6692913385826772" right="0.39370078740157483" top="0.35433070866141736" bottom="0.19685039370078741" header="0.15748031496062992" footer="0.15748031496062992"/>
  <pageSetup paperSize="9" scale="56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Светлана Черняева</cp:lastModifiedBy>
  <cp:lastPrinted>2025-03-21T13:10:52Z</cp:lastPrinted>
  <dcterms:created xsi:type="dcterms:W3CDTF">1999-06-08T04:12:56Z</dcterms:created>
  <dcterms:modified xsi:type="dcterms:W3CDTF">2025-03-21T13:10:58Z</dcterms:modified>
</cp:coreProperties>
</file>